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Хим. реагенты" sheetId="1" r:id="rId1"/>
    <sheet name="Лист1" sheetId="2" r:id="rId2"/>
  </sheets>
  <definedNames>
    <definedName name="_xlnm._FilterDatabase" localSheetId="0" hidden="1">'Хим. реагенты'!$A$1:$AK$45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5" i="1"/>
  <c r="A20" i="1"/>
  <c r="A25" i="1"/>
  <c r="A30" i="1"/>
  <c r="A35" i="1"/>
  <c r="A40" i="1"/>
  <c r="A45" i="1"/>
  <c r="D7" i="1" l="1"/>
  <c r="D43" i="1" l="1"/>
  <c r="D20" i="1"/>
  <c r="D13" i="1"/>
  <c r="A5" i="1"/>
  <c r="D3" i="1" l="1"/>
  <c r="D4" i="1"/>
  <c r="D5" i="1"/>
  <c r="D6" i="1"/>
  <c r="D8" i="1"/>
  <c r="D9" i="1"/>
  <c r="D10" i="1"/>
  <c r="D11" i="1"/>
  <c r="D12" i="1"/>
  <c r="D14" i="1"/>
  <c r="D15" i="1"/>
  <c r="D16" i="1"/>
  <c r="D17" i="1"/>
  <c r="D18" i="1"/>
  <c r="D19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4" i="1"/>
  <c r="D45" i="1"/>
  <c r="D2" i="1"/>
  <c r="O18" i="1" l="1"/>
  <c r="V18" i="1" s="1"/>
  <c r="W18" i="1" s="1"/>
  <c r="P18" i="1"/>
  <c r="Q18" i="1"/>
  <c r="R18" i="1"/>
  <c r="S18" i="1"/>
  <c r="T18" i="1"/>
  <c r="U18" i="1"/>
  <c r="AA18" i="1"/>
  <c r="AB18" i="1" s="1"/>
  <c r="AG18" i="1"/>
  <c r="AJ18" i="1" s="1"/>
  <c r="AH18" i="1"/>
  <c r="AI18" i="1"/>
  <c r="AI29" i="1" l="1"/>
  <c r="AH29" i="1"/>
  <c r="AI8" i="1"/>
  <c r="AH8" i="1"/>
  <c r="AI44" i="1"/>
  <c r="AH44" i="1"/>
  <c r="AI22" i="1"/>
  <c r="AH22" i="1"/>
  <c r="AI21" i="1"/>
  <c r="AH21" i="1"/>
  <c r="AI19" i="1"/>
  <c r="AH19" i="1"/>
  <c r="AI17" i="1"/>
  <c r="AH17" i="1"/>
  <c r="AI16" i="1"/>
  <c r="AH16" i="1"/>
  <c r="AI15" i="1"/>
  <c r="AH15" i="1"/>
  <c r="AI35" i="1"/>
  <c r="AH35" i="1"/>
  <c r="AI34" i="1"/>
  <c r="AH34" i="1"/>
  <c r="AI25" i="1"/>
  <c r="AH25" i="1"/>
  <c r="AI24" i="1"/>
  <c r="AH24" i="1"/>
  <c r="AI23" i="1"/>
  <c r="AH23" i="1"/>
  <c r="AG29" i="1"/>
  <c r="AG8" i="1"/>
  <c r="AG44" i="1"/>
  <c r="AG22" i="1"/>
  <c r="AJ22" i="1" s="1"/>
  <c r="AG21" i="1"/>
  <c r="AG19" i="1"/>
  <c r="AG17" i="1"/>
  <c r="AG16" i="1"/>
  <c r="AJ16" i="1" s="1"/>
  <c r="AG15" i="1"/>
  <c r="AG35" i="1"/>
  <c r="AJ35" i="1" s="1"/>
  <c r="AG34" i="1"/>
  <c r="AG25" i="1"/>
  <c r="AJ25" i="1" s="1"/>
  <c r="AG24" i="1"/>
  <c r="AG23" i="1"/>
  <c r="AA29" i="1"/>
  <c r="AB29" i="1" s="1"/>
  <c r="AA8" i="1"/>
  <c r="AB8" i="1" s="1"/>
  <c r="AA44" i="1"/>
  <c r="AB44" i="1" s="1"/>
  <c r="AA22" i="1"/>
  <c r="AB22" i="1" s="1"/>
  <c r="AA21" i="1"/>
  <c r="AB21" i="1" s="1"/>
  <c r="AA19" i="1"/>
  <c r="AB19" i="1" s="1"/>
  <c r="AA17" i="1"/>
  <c r="AB17" i="1" s="1"/>
  <c r="AA16" i="1"/>
  <c r="AB16" i="1" s="1"/>
  <c r="AA15" i="1"/>
  <c r="AB15" i="1" s="1"/>
  <c r="AA35" i="1"/>
  <c r="AB35" i="1" s="1"/>
  <c r="AA34" i="1"/>
  <c r="AB34" i="1" s="1"/>
  <c r="AA25" i="1"/>
  <c r="AB25" i="1" s="1"/>
  <c r="AA24" i="1"/>
  <c r="AB24" i="1" s="1"/>
  <c r="AA23" i="1"/>
  <c r="AB23" i="1" s="1"/>
  <c r="AJ24" i="1" l="1"/>
  <c r="AJ34" i="1"/>
  <c r="AJ19" i="1"/>
  <c r="AJ8" i="1"/>
  <c r="AJ17" i="1"/>
  <c r="AJ44" i="1"/>
  <c r="AJ23" i="1"/>
  <c r="AJ15" i="1"/>
  <c r="AJ21" i="1"/>
  <c r="AJ29" i="1"/>
  <c r="S29" i="1" l="1"/>
  <c r="O29" i="1"/>
  <c r="P8" i="1"/>
  <c r="Q44" i="1"/>
  <c r="R22" i="1"/>
  <c r="S21" i="1"/>
  <c r="O21" i="1"/>
  <c r="P19" i="1"/>
  <c r="Q17" i="1"/>
  <c r="R16" i="1"/>
  <c r="S15" i="1"/>
  <c r="O15" i="1"/>
  <c r="P35" i="1"/>
  <c r="R34" i="1"/>
  <c r="R29" i="1"/>
  <c r="S8" i="1"/>
  <c r="O8" i="1"/>
  <c r="P44" i="1"/>
  <c r="Q22" i="1"/>
  <c r="R21" i="1"/>
  <c r="S19" i="1"/>
  <c r="O19" i="1"/>
  <c r="P17" i="1"/>
  <c r="Q16" i="1"/>
  <c r="R15" i="1"/>
  <c r="S35" i="1"/>
  <c r="O35" i="1"/>
  <c r="Q34" i="1"/>
  <c r="Q29" i="1"/>
  <c r="R8" i="1"/>
  <c r="S44" i="1"/>
  <c r="O44" i="1"/>
  <c r="P22" i="1"/>
  <c r="Q21" i="1"/>
  <c r="R19" i="1"/>
  <c r="S17" i="1"/>
  <c r="O17" i="1"/>
  <c r="P16" i="1"/>
  <c r="Q15" i="1"/>
  <c r="R35" i="1"/>
  <c r="P34" i="1"/>
  <c r="R25" i="1"/>
  <c r="P24" i="1"/>
  <c r="Q23" i="1"/>
  <c r="P29" i="1"/>
  <c r="R44" i="1"/>
  <c r="Q19" i="1"/>
  <c r="P15" i="1"/>
  <c r="Q35" i="1"/>
  <c r="S25" i="1"/>
  <c r="R24" i="1"/>
  <c r="R23" i="1"/>
  <c r="T8" i="1"/>
  <c r="T22" i="1"/>
  <c r="T19" i="1"/>
  <c r="T16" i="1"/>
  <c r="T35" i="1"/>
  <c r="T34" i="1"/>
  <c r="T25" i="1"/>
  <c r="T24" i="1"/>
  <c r="S22" i="1"/>
  <c r="U21" i="1"/>
  <c r="Q25" i="1"/>
  <c r="U29" i="1"/>
  <c r="U15" i="1"/>
  <c r="U23" i="1"/>
  <c r="O22" i="1"/>
  <c r="S16" i="1"/>
  <c r="S34" i="1"/>
  <c r="P25" i="1"/>
  <c r="O24" i="1"/>
  <c r="O23" i="1"/>
  <c r="T29" i="1"/>
  <c r="T44" i="1"/>
  <c r="T21" i="1"/>
  <c r="T17" i="1"/>
  <c r="T15" i="1"/>
  <c r="T23" i="1"/>
  <c r="Q8" i="1"/>
  <c r="P21" i="1"/>
  <c r="O16" i="1"/>
  <c r="O34" i="1"/>
  <c r="O25" i="1"/>
  <c r="S24" i="1"/>
  <c r="S23" i="1"/>
  <c r="U8" i="1"/>
  <c r="U22" i="1"/>
  <c r="U19" i="1"/>
  <c r="U16" i="1"/>
  <c r="U35" i="1"/>
  <c r="U34" i="1"/>
  <c r="U25" i="1"/>
  <c r="U24" i="1"/>
  <c r="R17" i="1"/>
  <c r="Q24" i="1"/>
  <c r="P23" i="1"/>
  <c r="U44" i="1"/>
  <c r="U17" i="1"/>
  <c r="V22" i="1" l="1"/>
  <c r="W22" i="1" s="1"/>
  <c r="V23" i="1"/>
  <c r="W23" i="1" s="1"/>
  <c r="V35" i="1"/>
  <c r="W35" i="1" s="1"/>
  <c r="V15" i="1"/>
  <c r="W15" i="1" s="1"/>
  <c r="V25" i="1"/>
  <c r="W25" i="1" s="1"/>
  <c r="V29" i="1"/>
  <c r="W29" i="1" s="1"/>
  <c r="V8" i="1"/>
  <c r="W8" i="1" s="1"/>
  <c r="V16" i="1"/>
  <c r="W16" i="1" s="1"/>
  <c r="V21" i="1"/>
  <c r="W21" i="1" s="1"/>
  <c r="V17" i="1"/>
  <c r="W17" i="1" s="1"/>
  <c r="V44" i="1"/>
  <c r="W44" i="1" s="1"/>
  <c r="V19" i="1"/>
  <c r="W19" i="1" s="1"/>
  <c r="V24" i="1"/>
  <c r="W24" i="1" s="1"/>
  <c r="V34" i="1"/>
  <c r="W34" i="1" s="1"/>
</calcChain>
</file>

<file path=xl/sharedStrings.xml><?xml version="1.0" encoding="utf-8"?>
<sst xmlns="http://schemas.openxmlformats.org/spreadsheetml/2006/main" count="189" uniqueCount="140">
  <si>
    <t>№</t>
  </si>
  <si>
    <t>Наименование</t>
  </si>
  <si>
    <t>Упаковка</t>
  </si>
  <si>
    <t>кг/меш.</t>
  </si>
  <si>
    <t>Вес единицы, кг</t>
  </si>
  <si>
    <t>Сода каустическая</t>
  </si>
  <si>
    <t>Известь гидратная (пушенка)</t>
  </si>
  <si>
    <t>Эмульгатор комплексный для РУО</t>
  </si>
  <si>
    <t>л/бочка.</t>
  </si>
  <si>
    <t>бр №37</t>
  </si>
  <si>
    <t>бр №96</t>
  </si>
  <si>
    <t>бр №100</t>
  </si>
  <si>
    <t>бр №101</t>
  </si>
  <si>
    <t>бр №107</t>
  </si>
  <si>
    <t>бр №40</t>
  </si>
  <si>
    <t>бр №43</t>
  </si>
  <si>
    <t>Бр №15А</t>
  </si>
  <si>
    <t>Бр №102</t>
  </si>
  <si>
    <t>Годовая потребность, тонн</t>
  </si>
  <si>
    <t>Органобентонит для РУО</t>
  </si>
  <si>
    <t>Гидрофобизатор твердой фазы в РУО</t>
  </si>
  <si>
    <t>Реологический модификатор для РУО</t>
  </si>
  <si>
    <t>Крахмал модифицированный для буровых растворов</t>
  </si>
  <si>
    <t xml:space="preserve">Бикарбонат натрия </t>
  </si>
  <si>
    <t>Биополимер ксантановый</t>
  </si>
  <si>
    <t>Бактерицид жидкий</t>
  </si>
  <si>
    <t>Пеногаситель жидкий</t>
  </si>
  <si>
    <t>Смазывающая добавка для буровых растворов</t>
  </si>
  <si>
    <t>Сульфированный асфальт</t>
  </si>
  <si>
    <t>Добавка смазочная Глитал</t>
  </si>
  <si>
    <t>Графит (сухая смазка)</t>
  </si>
  <si>
    <t>Кальций хлористый</t>
  </si>
  <si>
    <t>Противоприхватная добавка для буровых растворов</t>
  </si>
  <si>
    <t>Наполнитель для борьбы с поглощениями K-Mix 1</t>
  </si>
  <si>
    <t>Наполнитель для борьбы с поглощениями K-Mix 3</t>
  </si>
  <si>
    <t>Наполнитель для борьбы с поглощениями K-Mix 5</t>
  </si>
  <si>
    <t>Наполнитель для борьбы с поглощениями - Слюдяной концентрат</t>
  </si>
  <si>
    <t>Наполнитель для борьбы с поглощениями - Ракушечник (3-5мм)</t>
  </si>
  <si>
    <t>Наполнитель для борьбы с поглощениями - Древесная мука</t>
  </si>
  <si>
    <t>Наполнитель для борьбы с поглощениями - Ореховая скорлупа</t>
  </si>
  <si>
    <t>Наполнитель для борьбы с поглощениями - Ракушечник (1-2мм)</t>
  </si>
  <si>
    <t>Наполнитель для борьбы с поглощениями - Целлюлозный</t>
  </si>
  <si>
    <t>л/канистра</t>
  </si>
  <si>
    <t>ТУ, требования</t>
  </si>
  <si>
    <t xml:space="preserve">ТУ 20.59.59-011-22350887-2018 </t>
  </si>
  <si>
    <t xml:space="preserve">ГОСТ 5279-74 </t>
  </si>
  <si>
    <t>ГКЖ-11Н (Гидрофобизирующая кремнийорганическая жидкость)</t>
  </si>
  <si>
    <t xml:space="preserve">ГОСТ 7179-77, ТУ 23.52.10-560-05763441-20178 </t>
  </si>
  <si>
    <t xml:space="preserve">ТУ 08.11.20-003-00288283; ТУ 08.11.11-003-82101759-2017 </t>
  </si>
  <si>
    <t>ТУ 20.59.59-001-36940210-2018</t>
  </si>
  <si>
    <t>ГОСТ 450-77 с изм. 1,2,3 (первый или высший сорт)</t>
  </si>
  <si>
    <t xml:space="preserve">ГОСТ 16361-87, ТУ 20.59.59-007-20034509-2019 </t>
  </si>
  <si>
    <t xml:space="preserve">ТУ 20.59.59-007-20034509-2019 </t>
  </si>
  <si>
    <t xml:space="preserve">ТУ 20.59.59-001-36940210-2018, ТУ 20.59.59-007-20034509-2019 </t>
  </si>
  <si>
    <t xml:space="preserve">ТУ 20.59.59-001-36940210-2018 </t>
  </si>
  <si>
    <t>ТУ 20.59.59-001-48874895-2022, ТУ 2458-072-14023401-2013 с изм 1-4, ТУ 08.99.10-015-22350887-2016</t>
  </si>
  <si>
    <t>ГОСТ 32802-2014; ГОСТ 2156-76</t>
  </si>
  <si>
    <t xml:space="preserve">СТО 00203312-017-2011 ГОСТ 2263-79, изм.1,2,3; </t>
  </si>
  <si>
    <t>ТУ 20.59.59-006-20034509-2019</t>
  </si>
  <si>
    <t>Карбонат кальция (МК100)</t>
  </si>
  <si>
    <t>Карбонат кальция (МК160-400)</t>
  </si>
  <si>
    <t xml:space="preserve">ТУ 20.59-020-20034509-2021; ТУ 2458-008-14023401-2012 </t>
  </si>
  <si>
    <t xml:space="preserve">ТУ 2458-010-14023401-2012; ТУ 2216-001-18511528-2013; </t>
  </si>
  <si>
    <t>ТУ 2458-026-14023401-2012; ТУ 9187-001-96457359-2014; кукурузный по ГОСТ 32159-2013 амилопектиновный.</t>
  </si>
  <si>
    <t xml:space="preserve">ТУ 20.59.59-001-1765780-2017 с изм №1; ТУ 20.59.42-006-35176959-2014; ТУ 2458-039-14023401-2012; </t>
  </si>
  <si>
    <t xml:space="preserve">ТУ 4191-014-10526200-2009; ТУ 2458-043-14023401-2013; </t>
  </si>
  <si>
    <t>ТУ 20.59.59-011-20034509-2019; ТУ 20.59.42-007-48135117-2019; ТУ 20.59.59-046-35944370-2022; ТУ 2458-131-14023401-2016</t>
  </si>
  <si>
    <t>ТУ 20.59.59-050-22350887-2020; ТУ 20.59.59-051-35944370-2022; ТУ 2458-114-14023401-2015</t>
  </si>
  <si>
    <r>
      <t>ТУ 2458-135-14023401-2016;  ТУ 20.59.59-048-35944370-2022; ТУ 20.59.59-029-30232334-2019 (</t>
    </r>
    <r>
      <rPr>
        <b/>
        <sz val="12"/>
        <color theme="1"/>
        <rFont val="Times"/>
        <family val="1"/>
      </rPr>
      <t>В комплексе с РУО по ТЗ</t>
    </r>
    <r>
      <rPr>
        <sz val="12"/>
        <color theme="1"/>
        <rFont val="Times"/>
        <family val="1"/>
      </rPr>
      <t xml:space="preserve">) </t>
    </r>
  </si>
  <si>
    <t>Справочно, предоставить стоимость материалов, даже по позициям, где отсутствует потребность.</t>
  </si>
  <si>
    <t>Основа маслянная для РУО  КВ менее 4 сСт</t>
  </si>
  <si>
    <t>Поставщик обязуется, в случае необходимости, производить ресертификацию - своими силами и за свой счёт, по письменному требованию Заказчика. Заказчик обязуется предоставить пробу с Актом отбора. Период ресертификации по ГОСТ.</t>
  </si>
  <si>
    <t>Поставляемые материалы, не должны содержать ХОСиЧАС - по требованиям ПАО "Роснефть". "без ХОСиЧАС".</t>
  </si>
  <si>
    <t>Требования: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</si>
  <si>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</si>
  <si>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</si>
  <si>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</si>
  <si>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</si>
  <si>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</si>
  <si>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</si>
  <si>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</si>
  <si>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</si>
  <si>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</si>
  <si>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</si>
  <si>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</si>
  <si>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</si>
  <si>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На все химические реагенты, должны предоставляться контрольно разрешительная Документация, согласно требований ПАО "Роснефть" и ПАО "Газпромнефть". Нанесение на упаковке QR кода - с сылкой на весь перечень соответствующей оригинальной Документации приветствуется. С возможностью обновления производителем.</t>
  </si>
  <si>
    <t>Мешковая упаковка должна быть многослойной - бумажно-полиэтиленовой (защита от УФ лучей и осадков).</t>
  </si>
  <si>
    <t xml:space="preserve">Заказчик имеет право произвести входной контроль поставленных материалов в аккредитованной  лаборатории. В случае выявления несоответствия качества материалов паспорту качества, Подрядчик обязуется своими силами и за свой счёт заменить всю Партию на соответствующую. </t>
  </si>
  <si>
    <t>За применённые на объектах - не качественные материалы имеет право, потребовать скидку в размере до 30%, от объема, использованного на объекте, подтвержденного АКТом с объекта.</t>
  </si>
  <si>
    <t>Сроки годности поставляемых материалов: до 1 года - не позднее 3 месяцев с даты производства; до 2 лет - не позднее 5 месяцев с даты производства, на дату поставки материалов.</t>
  </si>
  <si>
    <t>Приложение №6, является неотъемлемой частью к договору.</t>
  </si>
  <si>
    <t>Поставщик в праве на тендере, предложить свои ТУ с Паспортами/Сертификатами качества. Основной акцент при выборе контрагента Цена/Качество. Соответственно лучшее качество по приемлемой цене.</t>
  </si>
  <si>
    <t xml:space="preserve">9.      Акт входного контроля. </t>
  </si>
  <si>
    <t>2.       Паспорт безопасности ГОСТ 30333-2007</t>
  </si>
  <si>
    <t>3.       ТУ, ГОСТ</t>
  </si>
  <si>
    <t>5.       сертификат на применения</t>
  </si>
  <si>
    <t>6.       Паспорта качества в них должно быть сведение о ХОС и ЧАС</t>
  </si>
  <si>
    <t>7.       спецификация (инструкция на применению)</t>
  </si>
  <si>
    <t>8.       СГР (свидетельство государственной регистрации).</t>
  </si>
  <si>
    <t>4.       сертификат соответствия (ТЭКСЕРТ)</t>
  </si>
  <si>
    <r>
      <t>Соответствующий</t>
    </r>
    <r>
      <rPr>
        <u/>
        <sz val="12"/>
        <rFont val="Times New Roman"/>
        <family val="1"/>
        <charset val="204"/>
      </rPr>
      <t xml:space="preserve"> оригинальный </t>
    </r>
    <r>
      <rPr>
        <sz val="12"/>
        <rFont val="Times New Roman"/>
        <family val="1"/>
        <charset val="204"/>
      </rPr>
      <t>комплект разрешительной Документации:</t>
    </r>
  </si>
  <si>
    <t>Касательно кольматантов: Дополнительные требования РН-ЦЭПиТР:</t>
  </si>
  <si>
    <t>1.       Обязательно нужны данные по фракционному составу. Если их нет, то нужно сделать исследования и оформить отчет по форме ПАО «Роснефть».</t>
  </si>
  <si>
    <t>Химические реагенты для растворов на углеводородной основе, необходимо рассматривать,  из комплексных решений, согласно ТЗ ПАО "Роснефть" и ПАО "Газпромнефть". Предпочтение будет отдаваться поставщику с готовой откатанной рецептурой из предоставляемых материалов на тендере.</t>
  </si>
  <si>
    <r>
      <t xml:space="preserve">ТУ 2458-134-14023401-2016 с изм 1-5; </t>
    </r>
    <r>
      <rPr>
        <b/>
        <sz val="12"/>
        <color theme="1"/>
        <rFont val="Times"/>
        <family val="1"/>
      </rPr>
      <t>(Кинематическая вязкость - не более 3,2, температура вспышки - не менее 90</t>
    </r>
    <r>
      <rPr>
        <sz val="12"/>
        <color theme="1"/>
        <rFont val="Times"/>
        <family val="1"/>
      </rPr>
      <t>). СТО 19.20.29-240-55035586-2018</t>
    </r>
  </si>
  <si>
    <t>Понизитель фильтрации для РУО, полимерный</t>
  </si>
  <si>
    <t>Гильсонитовая суспензия (дисперсия асфальта, гильсонита в полигликолях)</t>
  </si>
  <si>
    <t>Органический ингибитор набухания глин (Аминного типа)</t>
  </si>
  <si>
    <t>Модифицированный асфальтен жидкий</t>
  </si>
  <si>
    <t>Органический ингибитор набухания глин (гликолевый)</t>
  </si>
  <si>
    <t>ТУ 20.59.59-003-35176959-2014; ТУ 2458-006-37021346-2014</t>
  </si>
  <si>
    <t xml:space="preserve">ТУ 20.59.59-028-30232334-2019 </t>
  </si>
  <si>
    <t>ТУ 20.59.59-015-30232334-2017 с изм. №2</t>
  </si>
  <si>
    <r>
      <t>ТУ 20.16.59-002-46145133-2022; ТУ 2458-001-14023401-2008 (</t>
    </r>
    <r>
      <rPr>
        <b/>
        <sz val="12"/>
        <color rgb="FF000000"/>
        <rFont val="Times"/>
        <family val="1"/>
      </rPr>
      <t>Вязкость при низких скоростях сдвига, 1,5 об/мин, не менее 3200сР</t>
    </r>
    <r>
      <rPr>
        <sz val="12"/>
        <color rgb="FF000000"/>
        <rFont val="Times"/>
        <family val="1"/>
      </rPr>
      <t>; )</t>
    </r>
  </si>
  <si>
    <r>
      <t>ТУ 2458-005-14023401-2011 с изм 1-8; ТУ 20.16.59-001-37260664-2022; (</t>
    </r>
    <r>
      <rPr>
        <b/>
        <sz val="12"/>
        <color theme="1"/>
        <rFont val="Times"/>
        <family val="1"/>
      </rPr>
      <t>Эффективная вязкость не более 17 сПз</t>
    </r>
    <r>
      <rPr>
        <sz val="12"/>
        <color theme="1"/>
        <rFont val="Times"/>
        <family val="1"/>
      </rPr>
      <t>; )</t>
    </r>
  </si>
  <si>
    <t>Вступило в силу с 2025года.</t>
  </si>
  <si>
    <r>
      <t xml:space="preserve">ГОСТ 13950, ГОСТ 6247, ТУ 2458-006-14023401-2011, ТУ 2229-004-71012633-2009 с изм 1-3, </t>
    </r>
    <r>
      <rPr>
        <b/>
        <sz val="12"/>
        <color theme="1"/>
        <rFont val="Times"/>
        <family val="1"/>
      </rPr>
      <t>плотность не менее 1,25г/см3</t>
    </r>
  </si>
  <si>
    <t>ТУ 2458-019-32957739-2010. Только "Полицелл", возможно аналоги не ниже качества Полицел.</t>
  </si>
  <si>
    <r>
      <t xml:space="preserve">ТУ 20.59.59-032-30232334-2019 с изм №1; ТУ 2458-136-14023401-2016; </t>
    </r>
    <r>
      <rPr>
        <b/>
        <sz val="12"/>
        <color theme="1"/>
        <rFont val="Times"/>
        <family val="1"/>
      </rPr>
      <t>(в комплекте с РУО по ТЗ)</t>
    </r>
  </si>
  <si>
    <t>Полиакрилат натрия, ВПРГ</t>
  </si>
  <si>
    <t>Полианионная целлюлоза ультранизковязкая</t>
  </si>
  <si>
    <t>Понизитель фильтрации для РУО, сухой гильсонит</t>
  </si>
  <si>
    <t>Понизитель фильтрации для РУО, жидкий гильсонит</t>
  </si>
  <si>
    <t>Согласно ТЗ СНПХ, с предоставлением результатов испытаний согласно требований ТЗ</t>
  </si>
  <si>
    <t>Параметры РУО:  УВ/В - (70-80/30-20), плотность 1,10-1,30 г/см3, PV ≤30, ДНС -(10-30), СНС- (5-15/7-30), Ф- ≤2,5,  ЭЛ/стаб -≥750 все параметры должны выдерживаться непосредственно при бурении скважины, а не только в лабораторных условиях.</t>
  </si>
  <si>
    <r>
      <t xml:space="preserve">1.       ХОС сделанный по методу  ГОСТ 52247-2004,а с 01.07.2022 нужно по методу МИ №2/7-3-2022 метод 1 или 2, производиться акредитованной лабораторией, </t>
    </r>
    <r>
      <rPr>
        <b/>
        <sz val="12"/>
        <color theme="1"/>
        <rFont val="Times New Roman"/>
        <family val="1"/>
        <charset val="204"/>
      </rPr>
      <t>ПРЕДОСТАВЛЯЕТСЯ НА КАЖДУЮ ПАРТИЮ.</t>
    </r>
  </si>
  <si>
    <t>Тары с жидкими материалами - не должны быть металлическими, только пластиковые бочки и канистры.</t>
  </si>
  <si>
    <t>Карбонат кальция (МК-50-60)</t>
  </si>
  <si>
    <t>Потребность является ориентировочной и может меняться в любу сторону, в зависимости от изменения графика бурения. Составлена исходя из фактических договоров на текущий момент.</t>
  </si>
  <si>
    <t>Потребность на 2-е полугодие 2025 года (Конданефть
(РУО, РВО), склад г. Нефтеюганск
т</t>
  </si>
  <si>
    <t>Потребность на 2-е полугодие 2025 года
проект 
(Нягань), склад г. Нягань, для авто 
т.</t>
  </si>
  <si>
    <t>Потребность на 2-е полугодие 2025 года
(ГПН-ННГ, Харампур РУО), склад г. Пурпе
т</t>
  </si>
  <si>
    <t>Потребность на 2-е полугодие 2025 года
(ГПН-Хантос) (РВО) склад Юганск, т</t>
  </si>
  <si>
    <t>Карбонат кальция (МК 5-10)</t>
  </si>
  <si>
    <t>Силикат натрия</t>
  </si>
  <si>
    <t>Микросферы литые, под спуск хвостовика</t>
  </si>
  <si>
    <t>13.</t>
  </si>
  <si>
    <t>Поставщик обязуется обеспечить предоставление резервных (дублирующих) этикеток в объёме не менее 1/3 от общего количества поставляемой продукции. Причиной необходимости в резервных этикетках могут являться неблагоприятные погодные условия, повреждение упаковки при транспортировке, а также в процессе погрузочно-разгрузочных работ. Указанные резервные этикетки должны поставляться одновременно с основной поставкой продукции (химии).</t>
  </si>
  <si>
    <t>Натрий хлористый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</si>
</sst>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"/>
      <family val="1"/>
    </font>
    <font>
      <sz val="12"/>
      <color theme="1"/>
      <name val="Times"/>
      <family val="1"/>
    </font>
    <font>
      <sz val="12"/>
      <name val="Times"/>
      <family val="1"/>
    </font>
    <font>
      <b/>
      <sz val="12"/>
      <color theme="1"/>
      <name val="Times"/>
      <family val="1"/>
    </font>
    <font>
      <b/>
      <sz val="12"/>
      <color rgb="FF000000"/>
      <name val="Times"/>
      <family val="1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/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1" fontId="4" fillId="2" borderId="3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1" fontId="6" fillId="2" borderId="6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vertical="center"/>
    </xf>
    <xf numFmtId="0" fontId="4" fillId="2" borderId="11" xfId="0" applyFont="1" applyFill="1" applyBorder="1" applyAlignment="1">
      <alignment horizontal="left"/>
    </xf>
    <xf numFmtId="0" fontId="4" fillId="2" borderId="11" xfId="0" applyFont="1" applyFill="1" applyBorder="1"/>
    <xf numFmtId="0" fontId="4" fillId="2" borderId="11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left"/>
    </xf>
    <xf numFmtId="164" fontId="3" fillId="2" borderId="11" xfId="0" applyNumberFormat="1" applyFont="1" applyFill="1" applyBorder="1" applyAlignment="1">
      <alignment vertical="center" wrapText="1"/>
    </xf>
    <xf numFmtId="164" fontId="3" fillId="2" borderId="2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horizontal="left"/>
    </xf>
    <xf numFmtId="0" fontId="4" fillId="2" borderId="2" xfId="0" applyFont="1" applyFill="1" applyBorder="1"/>
    <xf numFmtId="0" fontId="4" fillId="2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/>
    </xf>
    <xf numFmtId="164" fontId="3" fillId="0" borderId="2" xfId="0" applyNumberFormat="1" applyFont="1" applyFill="1" applyBorder="1" applyAlignment="1">
      <alignment vertical="center"/>
    </xf>
    <xf numFmtId="164" fontId="3" fillId="0" borderId="1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left" vertical="center" indent="5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5"/>
    </xf>
    <xf numFmtId="1" fontId="4" fillId="2" borderId="12" xfId="0" applyNumberFormat="1" applyFont="1" applyFill="1" applyBorder="1" applyAlignment="1">
      <alignment horizontal="center" vertical="center"/>
    </xf>
    <xf numFmtId="164" fontId="7" fillId="2" borderId="11" xfId="0" applyNumberFormat="1" applyFont="1" applyFill="1" applyBorder="1" applyAlignment="1">
      <alignment vertical="center"/>
    </xf>
    <xf numFmtId="0" fontId="4" fillId="2" borderId="13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1" fontId="4" fillId="2" borderId="15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</cellXfs>
  <cellStyles count="1">
    <cellStyle name="Обычный" xfId="0" builtinId="0"/>
  </cellStyles>
  <dxfs count="3">
    <dxf>
      <fill>
        <patternFill>
          <bgColor theme="5" tint="0.39994506668294322"/>
        </patternFill>
      </fill>
    </dxf>
    <dxf>
      <font>
        <condense val="0"/>
        <extend val="0"/>
        <color indexed="9"/>
      </font>
    </dxf>
    <dxf>
      <fill>
        <patternFill>
          <bgColor theme="5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7"/>
  <sheetViews>
    <sheetView tabSelected="1" zoomScale="85" zoomScaleNormal="85" workbookViewId="0">
      <pane xSplit="2" ySplit="1" topLeftCell="C29" activePane="bottomRight" state="frozen"/>
      <selection pane="topRight" activeCell="C1" sqref="C1"/>
      <selection pane="bottomLeft" activeCell="A2" sqref="A2"/>
      <selection pane="bottomRight" activeCell="A15" sqref="A15:XFD18"/>
    </sheetView>
  </sheetViews>
  <sheetFormatPr defaultRowHeight="15.75" x14ac:dyDescent="0.25"/>
  <cols>
    <col min="1" max="1" width="7.5703125" style="10" customWidth="1"/>
    <col min="2" max="2" width="79.7109375" style="1" customWidth="1"/>
    <col min="3" max="3" width="167.7109375" style="1" customWidth="1"/>
    <col min="4" max="4" width="21.140625" style="10" customWidth="1"/>
    <col min="5" max="8" width="23.140625" style="1" customWidth="1"/>
    <col min="9" max="9" width="27.7109375" style="1" bestFit="1" customWidth="1"/>
    <col min="10" max="10" width="20.85546875" style="1" bestFit="1" customWidth="1"/>
    <col min="11" max="11" width="13.5703125" style="1" customWidth="1"/>
    <col min="12" max="12" width="9.140625" style="1" hidden="1" customWidth="1"/>
    <col min="13" max="13" width="22.85546875" style="1" hidden="1" customWidth="1"/>
    <col min="14" max="14" width="22.28515625" style="1" hidden="1" customWidth="1"/>
    <col min="15" max="15" width="19.42578125" style="1" hidden="1" customWidth="1"/>
    <col min="16" max="21" width="9.140625" style="1" hidden="1" customWidth="1"/>
    <col min="22" max="22" width="9.140625" style="4" hidden="1" customWidth="1"/>
    <col min="23" max="23" width="15" style="4" hidden="1" customWidth="1"/>
    <col min="24" max="24" width="13.42578125" style="4" hidden="1" customWidth="1"/>
    <col min="25" max="25" width="9.140625" style="4" hidden="1" customWidth="1"/>
    <col min="26" max="26" width="16.5703125" style="7" hidden="1" customWidth="1"/>
    <col min="27" max="27" width="9.140625" style="7" hidden="1" customWidth="1"/>
    <col min="28" max="28" width="16.42578125" style="7" hidden="1" customWidth="1"/>
    <col min="29" max="29" width="13.42578125" style="7" hidden="1" customWidth="1"/>
    <col min="30" max="31" width="9.140625" style="4" hidden="1" customWidth="1"/>
    <col min="32" max="32" width="16.5703125" style="7" hidden="1" customWidth="1"/>
    <col min="33" max="33" width="9.140625" style="4" hidden="1" customWidth="1"/>
    <col min="34" max="36" width="16.42578125" style="7" hidden="1" customWidth="1"/>
    <col min="37" max="37" width="13.42578125" style="7" hidden="1" customWidth="1"/>
    <col min="38" max="16384" width="9.140625" style="4"/>
  </cols>
  <sheetData>
    <row r="1" spans="1:37" ht="95.25" thickBot="1" x14ac:dyDescent="0.3">
      <c r="A1" s="39" t="s">
        <v>0</v>
      </c>
      <c r="B1" s="39" t="s">
        <v>1</v>
      </c>
      <c r="C1" s="43" t="s">
        <v>43</v>
      </c>
      <c r="D1" s="39" t="s">
        <v>18</v>
      </c>
      <c r="E1" s="37" t="s">
        <v>131</v>
      </c>
      <c r="F1" s="38" t="s">
        <v>132</v>
      </c>
      <c r="G1" s="38" t="s">
        <v>130</v>
      </c>
      <c r="H1" s="38" t="s">
        <v>133</v>
      </c>
      <c r="I1" s="40" t="s">
        <v>4</v>
      </c>
      <c r="J1" s="41" t="s">
        <v>2</v>
      </c>
      <c r="O1" s="2" t="s">
        <v>9</v>
      </c>
      <c r="P1" s="2" t="s">
        <v>10</v>
      </c>
      <c r="Q1" s="2" t="s">
        <v>11</v>
      </c>
      <c r="R1" s="2" t="s">
        <v>12</v>
      </c>
      <c r="S1" s="2" t="s">
        <v>13</v>
      </c>
      <c r="T1" s="2" t="s">
        <v>14</v>
      </c>
      <c r="U1" s="3" t="s">
        <v>15</v>
      </c>
      <c r="Y1" s="5"/>
      <c r="Z1" s="5"/>
      <c r="AA1" s="6" t="s">
        <v>16</v>
      </c>
      <c r="AB1" s="5"/>
      <c r="AC1" s="4"/>
      <c r="AE1" s="7"/>
      <c r="AF1" s="4"/>
      <c r="AG1" s="6" t="s">
        <v>17</v>
      </c>
      <c r="AH1" s="6" t="s">
        <v>17</v>
      </c>
      <c r="AI1" s="6" t="s">
        <v>17</v>
      </c>
      <c r="AK1" s="4"/>
    </row>
    <row r="2" spans="1:37" s="8" customFormat="1" x14ac:dyDescent="0.25">
      <c r="A2" s="42">
        <v>1</v>
      </c>
      <c r="B2" s="50" t="s">
        <v>25</v>
      </c>
      <c r="C2" s="44" t="s">
        <v>61</v>
      </c>
      <c r="D2" s="36">
        <f>E2+F2+G2+H2</f>
        <v>16</v>
      </c>
      <c r="E2" s="12">
        <v>3</v>
      </c>
      <c r="F2" s="13">
        <v>4</v>
      </c>
      <c r="G2" s="13">
        <v>3</v>
      </c>
      <c r="H2" s="13">
        <v>6</v>
      </c>
      <c r="I2" s="14">
        <v>30</v>
      </c>
      <c r="J2" s="15" t="s">
        <v>42</v>
      </c>
      <c r="K2" s="11"/>
      <c r="L2" s="11"/>
      <c r="M2" s="11"/>
      <c r="N2" s="11"/>
      <c r="O2" s="16"/>
      <c r="P2" s="16"/>
      <c r="Q2" s="16"/>
      <c r="R2" s="16"/>
      <c r="S2" s="16"/>
      <c r="T2" s="16"/>
      <c r="U2" s="17"/>
      <c r="Y2" s="18"/>
      <c r="Z2" s="18"/>
      <c r="AA2" s="19"/>
      <c r="AB2" s="18"/>
      <c r="AE2" s="20"/>
      <c r="AG2" s="19"/>
      <c r="AH2" s="19"/>
      <c r="AI2" s="19"/>
      <c r="AJ2" s="20"/>
    </row>
    <row r="3" spans="1:37" s="8" customFormat="1" x14ac:dyDescent="0.25">
      <c r="A3" s="42">
        <v>2</v>
      </c>
      <c r="B3" s="50" t="s">
        <v>23</v>
      </c>
      <c r="C3" s="44" t="s">
        <v>56</v>
      </c>
      <c r="D3" s="36">
        <f t="shared" ref="D3:D45" si="0">E3+F3+G3+H3</f>
        <v>2</v>
      </c>
      <c r="E3" s="21">
        <v>0</v>
      </c>
      <c r="F3" s="13">
        <v>0</v>
      </c>
      <c r="G3" s="13">
        <v>0</v>
      </c>
      <c r="H3" s="13">
        <v>2</v>
      </c>
      <c r="I3" s="14">
        <v>25</v>
      </c>
      <c r="J3" s="15" t="s">
        <v>3</v>
      </c>
      <c r="K3" s="11"/>
      <c r="L3" s="11"/>
      <c r="M3" s="11"/>
      <c r="N3" s="11"/>
      <c r="O3" s="16"/>
      <c r="P3" s="16"/>
      <c r="Q3" s="16"/>
      <c r="R3" s="16"/>
      <c r="S3" s="16"/>
      <c r="T3" s="16"/>
      <c r="U3" s="17"/>
      <c r="Y3" s="18"/>
      <c r="Z3" s="18"/>
      <c r="AA3" s="19"/>
      <c r="AB3" s="18"/>
      <c r="AE3" s="20"/>
      <c r="AG3" s="19"/>
      <c r="AH3" s="19"/>
      <c r="AI3" s="19"/>
      <c r="AJ3" s="20"/>
    </row>
    <row r="4" spans="1:37" s="8" customFormat="1" x14ac:dyDescent="0.25">
      <c r="A4" s="42">
        <v>3</v>
      </c>
      <c r="B4" s="50" t="s">
        <v>24</v>
      </c>
      <c r="C4" s="44" t="s">
        <v>114</v>
      </c>
      <c r="D4" s="36">
        <f t="shared" si="0"/>
        <v>54</v>
      </c>
      <c r="E4" s="21">
        <v>10</v>
      </c>
      <c r="F4" s="13">
        <v>14</v>
      </c>
      <c r="G4" s="13">
        <v>10</v>
      </c>
      <c r="H4" s="13">
        <v>20</v>
      </c>
      <c r="I4" s="14">
        <v>25</v>
      </c>
      <c r="J4" s="15" t="s">
        <v>3</v>
      </c>
      <c r="K4" s="11"/>
      <c r="L4" s="11"/>
      <c r="M4" s="11"/>
      <c r="N4" s="11"/>
      <c r="O4" s="16"/>
      <c r="P4" s="16"/>
      <c r="Q4" s="16"/>
      <c r="R4" s="16"/>
      <c r="S4" s="16"/>
      <c r="T4" s="16"/>
      <c r="U4" s="17"/>
      <c r="Y4" s="18"/>
      <c r="Z4" s="18"/>
      <c r="AA4" s="19"/>
      <c r="AB4" s="18"/>
      <c r="AE4" s="20"/>
      <c r="AG4" s="19"/>
      <c r="AH4" s="19"/>
      <c r="AI4" s="19"/>
      <c r="AJ4" s="20"/>
    </row>
    <row r="5" spans="1:37" s="8" customFormat="1" x14ac:dyDescent="0.25">
      <c r="A5" s="42">
        <f t="shared" ref="A5:A45" si="1">A4+1</f>
        <v>4</v>
      </c>
      <c r="B5" s="51" t="s">
        <v>20</v>
      </c>
      <c r="C5" s="45" t="s">
        <v>68</v>
      </c>
      <c r="D5" s="36">
        <f t="shared" si="0"/>
        <v>3</v>
      </c>
      <c r="E5" s="21">
        <v>0</v>
      </c>
      <c r="F5" s="13">
        <v>2</v>
      </c>
      <c r="G5" s="13">
        <v>1</v>
      </c>
      <c r="H5" s="13">
        <v>0</v>
      </c>
      <c r="I5" s="14">
        <v>200</v>
      </c>
      <c r="J5" s="15" t="s">
        <v>8</v>
      </c>
      <c r="K5" s="11"/>
      <c r="L5" s="11"/>
      <c r="M5" s="11"/>
      <c r="N5" s="11"/>
      <c r="O5" s="16"/>
      <c r="P5" s="16"/>
      <c r="Q5" s="16"/>
      <c r="R5" s="16"/>
      <c r="S5" s="16"/>
      <c r="T5" s="16"/>
      <c r="U5" s="17"/>
      <c r="Y5" s="18"/>
      <c r="Z5" s="18"/>
      <c r="AA5" s="19"/>
      <c r="AB5" s="18"/>
      <c r="AE5" s="20"/>
      <c r="AG5" s="19"/>
      <c r="AH5" s="19"/>
      <c r="AI5" s="19"/>
      <c r="AJ5" s="20"/>
    </row>
    <row r="6" spans="1:37" s="32" customFormat="1" x14ac:dyDescent="0.25">
      <c r="A6" s="42">
        <v>4</v>
      </c>
      <c r="B6" s="55" t="s">
        <v>107</v>
      </c>
      <c r="C6" s="56" t="s">
        <v>58</v>
      </c>
      <c r="D6" s="36">
        <f t="shared" si="0"/>
        <v>25</v>
      </c>
      <c r="E6" s="21">
        <v>0</v>
      </c>
      <c r="F6" s="13">
        <v>0</v>
      </c>
      <c r="G6" s="26">
        <v>0</v>
      </c>
      <c r="H6" s="26">
        <v>25</v>
      </c>
      <c r="I6" s="27">
        <v>200</v>
      </c>
      <c r="J6" s="28" t="s">
        <v>8</v>
      </c>
      <c r="K6" s="29"/>
      <c r="L6" s="29"/>
      <c r="M6" s="29"/>
      <c r="N6" s="29"/>
      <c r="O6" s="30"/>
      <c r="P6" s="30"/>
      <c r="Q6" s="30"/>
      <c r="R6" s="30"/>
      <c r="S6" s="30"/>
      <c r="T6" s="30"/>
      <c r="U6" s="31"/>
      <c r="Y6" s="33"/>
      <c r="Z6" s="33"/>
      <c r="AA6" s="34"/>
      <c r="AB6" s="33"/>
      <c r="AE6" s="35"/>
      <c r="AG6" s="34"/>
      <c r="AH6" s="34"/>
      <c r="AI6" s="34"/>
      <c r="AJ6" s="35"/>
    </row>
    <row r="7" spans="1:37" s="32" customFormat="1" x14ac:dyDescent="0.25">
      <c r="A7" s="42">
        <v>4</v>
      </c>
      <c r="B7" s="55" t="s">
        <v>109</v>
      </c>
      <c r="C7" s="56" t="s">
        <v>44</v>
      </c>
      <c r="D7" s="36">
        <f t="shared" si="0"/>
        <v>25</v>
      </c>
      <c r="E7" s="21">
        <v>0</v>
      </c>
      <c r="F7" s="13">
        <v>0</v>
      </c>
      <c r="G7" s="26">
        <v>25</v>
      </c>
      <c r="H7" s="26">
        <v>0</v>
      </c>
      <c r="I7" s="27">
        <v>200</v>
      </c>
      <c r="J7" s="28" t="s">
        <v>8</v>
      </c>
      <c r="K7" s="29"/>
      <c r="L7" s="29"/>
      <c r="M7" s="29"/>
      <c r="N7" s="29"/>
      <c r="O7" s="30"/>
      <c r="P7" s="30"/>
      <c r="Q7" s="30"/>
      <c r="R7" s="30"/>
      <c r="S7" s="30"/>
      <c r="T7" s="30"/>
      <c r="U7" s="31"/>
      <c r="Y7" s="33"/>
      <c r="Z7" s="33"/>
      <c r="AA7" s="34"/>
      <c r="AB7" s="33"/>
      <c r="AE7" s="35"/>
      <c r="AG7" s="34"/>
      <c r="AH7" s="34"/>
      <c r="AI7" s="34"/>
      <c r="AJ7" s="35"/>
    </row>
    <row r="8" spans="1:37" s="32" customFormat="1" x14ac:dyDescent="0.25">
      <c r="A8" s="42">
        <v>5</v>
      </c>
      <c r="B8" s="55" t="s">
        <v>28</v>
      </c>
      <c r="C8" s="56" t="s">
        <v>55</v>
      </c>
      <c r="D8" s="36">
        <f t="shared" si="0"/>
        <v>275</v>
      </c>
      <c r="E8" s="21">
        <v>50</v>
      </c>
      <c r="F8" s="13">
        <v>60</v>
      </c>
      <c r="G8" s="26">
        <v>40</v>
      </c>
      <c r="H8" s="26">
        <v>125</v>
      </c>
      <c r="I8" s="27">
        <v>25</v>
      </c>
      <c r="J8" s="28" t="s">
        <v>3</v>
      </c>
      <c r="K8" s="29"/>
      <c r="L8" s="34"/>
      <c r="M8" s="34">
        <v>1</v>
      </c>
      <c r="N8" s="57"/>
      <c r="O8" s="30" t="e">
        <f>$L8*#REF!</f>
        <v>#REF!</v>
      </c>
      <c r="P8" s="30" t="e">
        <f>$L8*#REF!</f>
        <v>#REF!</v>
      </c>
      <c r="Q8" s="30" t="e">
        <f>$L8*#REF!</f>
        <v>#REF!</v>
      </c>
      <c r="R8" s="30" t="e">
        <f>$L8*#REF!</f>
        <v>#REF!</v>
      </c>
      <c r="S8" s="30" t="e">
        <f>$L8*#REF!</f>
        <v>#REF!</v>
      </c>
      <c r="T8" s="30" t="e">
        <f>$M8*#REF!</f>
        <v>#REF!</v>
      </c>
      <c r="U8" s="31" t="e">
        <f>$M8*#REF!</f>
        <v>#REF!</v>
      </c>
      <c r="V8" s="35" t="e">
        <f>SUM(O8:U8)</f>
        <v>#REF!</v>
      </c>
      <c r="W8" s="58" t="e">
        <f>V8-N8</f>
        <v>#REF!</v>
      </c>
      <c r="Y8" s="59">
        <v>0</v>
      </c>
      <c r="Z8" s="33"/>
      <c r="AA8" s="59" t="e">
        <f>$Y8*#REF!</f>
        <v>#REF!</v>
      </c>
      <c r="AB8" s="59" t="e">
        <f>AA8</f>
        <v>#REF!</v>
      </c>
      <c r="AE8" s="59">
        <v>3</v>
      </c>
      <c r="AG8" s="59" t="e">
        <f>$AE8*#REF!</f>
        <v>#REF!</v>
      </c>
      <c r="AH8" s="59" t="e">
        <f>$AE8*#REF!</f>
        <v>#REF!</v>
      </c>
      <c r="AI8" s="59" t="e">
        <f>$AE8*#REF!</f>
        <v>#REF!</v>
      </c>
      <c r="AJ8" s="59" t="e">
        <f>SUM(AG8:AI8)</f>
        <v>#REF!</v>
      </c>
    </row>
    <row r="9" spans="1:37" s="8" customFormat="1" x14ac:dyDescent="0.25">
      <c r="A9" s="42">
        <v>6</v>
      </c>
      <c r="B9" s="52" t="s">
        <v>46</v>
      </c>
      <c r="C9" s="46" t="s">
        <v>117</v>
      </c>
      <c r="D9" s="36">
        <f t="shared" si="0"/>
        <v>76</v>
      </c>
      <c r="E9" s="21">
        <v>16</v>
      </c>
      <c r="F9" s="13">
        <v>20</v>
      </c>
      <c r="G9" s="13">
        <v>10</v>
      </c>
      <c r="H9" s="13">
        <v>30</v>
      </c>
      <c r="I9" s="14">
        <v>200</v>
      </c>
      <c r="J9" s="15" t="s">
        <v>8</v>
      </c>
      <c r="K9" s="11"/>
      <c r="L9" s="11"/>
      <c r="M9" s="11"/>
      <c r="N9" s="11"/>
      <c r="O9" s="16"/>
      <c r="P9" s="16"/>
      <c r="Q9" s="16"/>
      <c r="R9" s="16"/>
      <c r="S9" s="16"/>
      <c r="T9" s="16"/>
      <c r="U9" s="17"/>
      <c r="Y9" s="18"/>
      <c r="Z9" s="18"/>
      <c r="AA9" s="19"/>
      <c r="AB9" s="18"/>
      <c r="AE9" s="20"/>
      <c r="AG9" s="19"/>
      <c r="AH9" s="19"/>
      <c r="AI9" s="19"/>
      <c r="AJ9" s="20"/>
    </row>
    <row r="10" spans="1:37" s="8" customFormat="1" x14ac:dyDescent="0.25">
      <c r="A10" s="42">
        <f t="shared" si="1"/>
        <v>7</v>
      </c>
      <c r="B10" s="51" t="s">
        <v>30</v>
      </c>
      <c r="C10" s="45" t="s">
        <v>45</v>
      </c>
      <c r="D10" s="36">
        <f t="shared" si="0"/>
        <v>49</v>
      </c>
      <c r="E10" s="21">
        <v>2</v>
      </c>
      <c r="F10" s="13">
        <v>15</v>
      </c>
      <c r="G10" s="13">
        <v>12</v>
      </c>
      <c r="H10" s="13">
        <v>20</v>
      </c>
      <c r="I10" s="14">
        <v>25</v>
      </c>
      <c r="J10" s="15" t="s">
        <v>3</v>
      </c>
      <c r="K10" s="11"/>
      <c r="L10" s="11"/>
      <c r="M10" s="11"/>
      <c r="N10" s="11"/>
      <c r="O10" s="16"/>
      <c r="P10" s="16"/>
      <c r="Q10" s="16"/>
      <c r="R10" s="16"/>
      <c r="S10" s="16"/>
      <c r="T10" s="16"/>
      <c r="U10" s="17"/>
      <c r="Y10" s="18"/>
      <c r="Z10" s="18"/>
      <c r="AA10" s="19"/>
      <c r="AB10" s="18"/>
      <c r="AE10" s="20"/>
      <c r="AG10" s="19"/>
      <c r="AH10" s="19"/>
      <c r="AI10" s="19"/>
      <c r="AJ10" s="20"/>
    </row>
    <row r="11" spans="1:37" s="8" customFormat="1" x14ac:dyDescent="0.25">
      <c r="A11" s="42">
        <v>5</v>
      </c>
      <c r="B11" s="50" t="s">
        <v>29</v>
      </c>
      <c r="C11" s="44" t="s">
        <v>118</v>
      </c>
      <c r="D11" s="36">
        <f t="shared" si="0"/>
        <v>105</v>
      </c>
      <c r="E11" s="21">
        <v>10</v>
      </c>
      <c r="F11" s="13">
        <v>20</v>
      </c>
      <c r="G11" s="13">
        <v>25</v>
      </c>
      <c r="H11" s="13">
        <v>50</v>
      </c>
      <c r="I11" s="14">
        <v>200</v>
      </c>
      <c r="J11" s="15" t="s">
        <v>8</v>
      </c>
      <c r="K11" s="11"/>
      <c r="L11" s="11"/>
      <c r="M11" s="11"/>
      <c r="N11" s="11"/>
      <c r="O11" s="16"/>
      <c r="P11" s="16"/>
      <c r="Q11" s="16"/>
      <c r="R11" s="16"/>
      <c r="S11" s="16"/>
      <c r="T11" s="16"/>
      <c r="U11" s="17"/>
      <c r="Y11" s="18"/>
      <c r="Z11" s="18"/>
      <c r="AA11" s="19"/>
      <c r="AB11" s="18"/>
      <c r="AE11" s="20"/>
      <c r="AG11" s="19"/>
      <c r="AH11" s="19"/>
      <c r="AI11" s="19"/>
      <c r="AJ11" s="20"/>
    </row>
    <row r="12" spans="1:37" s="8" customFormat="1" x14ac:dyDescent="0.25">
      <c r="A12" s="42">
        <v>7</v>
      </c>
      <c r="B12" s="52" t="s">
        <v>6</v>
      </c>
      <c r="C12" s="46" t="s">
        <v>47</v>
      </c>
      <c r="D12" s="36">
        <f t="shared" si="0"/>
        <v>43</v>
      </c>
      <c r="E12" s="21">
        <v>3</v>
      </c>
      <c r="F12" s="13">
        <v>20</v>
      </c>
      <c r="G12" s="13">
        <v>10</v>
      </c>
      <c r="H12" s="13">
        <v>10</v>
      </c>
      <c r="I12" s="14">
        <v>25</v>
      </c>
      <c r="J12" s="15" t="s">
        <v>3</v>
      </c>
      <c r="K12" s="11"/>
      <c r="L12" s="11"/>
      <c r="M12" s="11"/>
      <c r="N12" s="11"/>
      <c r="O12" s="16"/>
      <c r="P12" s="16"/>
      <c r="Q12" s="16"/>
      <c r="R12" s="16"/>
      <c r="S12" s="16"/>
      <c r="T12" s="16"/>
      <c r="U12" s="17"/>
      <c r="Y12" s="18"/>
      <c r="Z12" s="18"/>
      <c r="AA12" s="19"/>
      <c r="AB12" s="18"/>
      <c r="AE12" s="20"/>
      <c r="AG12" s="19"/>
      <c r="AH12" s="19"/>
      <c r="AI12" s="19"/>
      <c r="AJ12" s="20"/>
    </row>
    <row r="13" spans="1:37" s="8" customFormat="1" x14ac:dyDescent="0.25">
      <c r="A13" s="42">
        <v>8</v>
      </c>
      <c r="B13" s="52" t="s">
        <v>139</v>
      </c>
      <c r="C13" s="46"/>
      <c r="D13" s="36">
        <f t="shared" si="0"/>
        <v>260</v>
      </c>
      <c r="E13" s="21">
        <v>0</v>
      </c>
      <c r="F13" s="13">
        <v>0</v>
      </c>
      <c r="G13" s="13">
        <v>0</v>
      </c>
      <c r="H13" s="13">
        <v>260</v>
      </c>
      <c r="I13" s="14">
        <v>1000</v>
      </c>
      <c r="J13" s="15" t="s">
        <v>3</v>
      </c>
      <c r="K13" s="11"/>
      <c r="L13" s="11"/>
      <c r="M13" s="11"/>
      <c r="N13" s="11"/>
      <c r="O13" s="16"/>
      <c r="P13" s="16"/>
      <c r="Q13" s="16"/>
      <c r="R13" s="16"/>
      <c r="S13" s="16"/>
      <c r="T13" s="16"/>
      <c r="U13" s="17"/>
      <c r="Y13" s="18"/>
      <c r="Z13" s="18"/>
      <c r="AA13" s="19"/>
      <c r="AB13" s="18"/>
      <c r="AE13" s="20"/>
      <c r="AG13" s="19"/>
      <c r="AH13" s="19"/>
      <c r="AI13" s="19"/>
      <c r="AJ13" s="20"/>
    </row>
    <row r="14" spans="1:37" s="8" customFormat="1" x14ac:dyDescent="0.25">
      <c r="A14" s="42">
        <v>9</v>
      </c>
      <c r="B14" s="51" t="s">
        <v>31</v>
      </c>
      <c r="C14" s="45" t="s">
        <v>50</v>
      </c>
      <c r="D14" s="36">
        <f t="shared" si="0"/>
        <v>50</v>
      </c>
      <c r="E14" s="21">
        <v>0</v>
      </c>
      <c r="F14" s="13">
        <v>40</v>
      </c>
      <c r="G14" s="13">
        <v>10</v>
      </c>
      <c r="H14" s="13"/>
      <c r="I14" s="14">
        <v>1000</v>
      </c>
      <c r="J14" s="15" t="s">
        <v>3</v>
      </c>
      <c r="K14" s="11"/>
      <c r="L14" s="11"/>
      <c r="M14" s="11"/>
      <c r="N14" s="11"/>
      <c r="O14" s="16"/>
      <c r="P14" s="16"/>
      <c r="Q14" s="16"/>
      <c r="R14" s="16"/>
      <c r="S14" s="16"/>
      <c r="T14" s="16"/>
      <c r="U14" s="17"/>
      <c r="Y14" s="18"/>
      <c r="Z14" s="18"/>
      <c r="AA14" s="19"/>
      <c r="AB14" s="18"/>
      <c r="AE14" s="20"/>
      <c r="AG14" s="19"/>
      <c r="AH14" s="19"/>
      <c r="AI14" s="19"/>
      <c r="AJ14" s="20"/>
    </row>
    <row r="15" spans="1:37" s="8" customFormat="1" x14ac:dyDescent="0.25">
      <c r="A15" s="42">
        <f t="shared" si="1"/>
        <v>10</v>
      </c>
      <c r="B15" s="50" t="s">
        <v>134</v>
      </c>
      <c r="C15" s="44" t="s">
        <v>48</v>
      </c>
      <c r="D15" s="36">
        <f t="shared" si="0"/>
        <v>1450</v>
      </c>
      <c r="E15" s="21">
        <v>250</v>
      </c>
      <c r="F15" s="13">
        <v>400</v>
      </c>
      <c r="G15" s="22">
        <v>300</v>
      </c>
      <c r="H15" s="13">
        <v>500</v>
      </c>
      <c r="I15" s="14">
        <v>1000</v>
      </c>
      <c r="J15" s="15" t="s">
        <v>3</v>
      </c>
      <c r="K15" s="11"/>
      <c r="L15" s="19"/>
      <c r="M15" s="19"/>
      <c r="N15" s="23"/>
      <c r="O15" s="16" t="e">
        <f>$L15*#REF!</f>
        <v>#REF!</v>
      </c>
      <c r="P15" s="16" t="e">
        <f>$L15*#REF!</f>
        <v>#REF!</v>
      </c>
      <c r="Q15" s="16" t="e">
        <f>$L15*#REF!</f>
        <v>#REF!</v>
      </c>
      <c r="R15" s="16" t="e">
        <f>$L15*#REF!</f>
        <v>#REF!</v>
      </c>
      <c r="S15" s="16" t="e">
        <f>$L15*#REF!</f>
        <v>#REF!</v>
      </c>
      <c r="T15" s="16" t="e">
        <f>$M15*#REF!</f>
        <v>#REF!</v>
      </c>
      <c r="U15" s="17" t="e">
        <f>$M15*#REF!</f>
        <v>#REF!</v>
      </c>
      <c r="V15" s="20" t="e">
        <f t="shared" ref="V15:V22" si="2">SUM(O15:U15)</f>
        <v>#REF!</v>
      </c>
      <c r="W15" s="24" t="e">
        <f t="shared" ref="W15:W22" si="3">V15-N15</f>
        <v>#REF!</v>
      </c>
      <c r="Y15" s="9">
        <v>0</v>
      </c>
      <c r="Z15" s="18"/>
      <c r="AA15" s="9" t="e">
        <f>$Y15*#REF!</f>
        <v>#REF!</v>
      </c>
      <c r="AB15" s="9" t="e">
        <f t="shared" ref="AB15:AB22" si="4">AA15</f>
        <v>#REF!</v>
      </c>
      <c r="AE15" s="9"/>
      <c r="AG15" s="9" t="e">
        <f>$AE15*#REF!</f>
        <v>#REF!</v>
      </c>
      <c r="AH15" s="9" t="e">
        <f>$AE15*#REF!</f>
        <v>#REF!</v>
      </c>
      <c r="AI15" s="9" t="e">
        <f>$AE15*#REF!</f>
        <v>#REF!</v>
      </c>
      <c r="AJ15" s="9" t="e">
        <f t="shared" ref="AJ15:AJ22" si="5">SUM(AG15:AI15)</f>
        <v>#REF!</v>
      </c>
    </row>
    <row r="16" spans="1:37" s="8" customFormat="1" x14ac:dyDescent="0.25">
      <c r="A16" s="42">
        <v>6</v>
      </c>
      <c r="B16" s="50" t="s">
        <v>128</v>
      </c>
      <c r="C16" s="44" t="s">
        <v>48</v>
      </c>
      <c r="D16" s="36">
        <f t="shared" si="0"/>
        <v>1000</v>
      </c>
      <c r="E16" s="21">
        <v>200</v>
      </c>
      <c r="F16" s="13">
        <v>300</v>
      </c>
      <c r="G16" s="22">
        <v>150</v>
      </c>
      <c r="H16" s="13">
        <v>350</v>
      </c>
      <c r="I16" s="14">
        <v>1000</v>
      </c>
      <c r="J16" s="15" t="s">
        <v>3</v>
      </c>
      <c r="K16" s="11"/>
      <c r="L16" s="19"/>
      <c r="M16" s="19"/>
      <c r="N16" s="23"/>
      <c r="O16" s="16" t="e">
        <f>$L16*#REF!</f>
        <v>#REF!</v>
      </c>
      <c r="P16" s="16" t="e">
        <f>$L16*#REF!</f>
        <v>#REF!</v>
      </c>
      <c r="Q16" s="16" t="e">
        <f>$L16*#REF!</f>
        <v>#REF!</v>
      </c>
      <c r="R16" s="16" t="e">
        <f>$L16*#REF!</f>
        <v>#REF!</v>
      </c>
      <c r="S16" s="16" t="e">
        <f>$L16*#REF!</f>
        <v>#REF!</v>
      </c>
      <c r="T16" s="16" t="e">
        <f>$M16*#REF!</f>
        <v>#REF!</v>
      </c>
      <c r="U16" s="17" t="e">
        <f>$M16*#REF!</f>
        <v>#REF!</v>
      </c>
      <c r="V16" s="20" t="e">
        <f t="shared" si="2"/>
        <v>#REF!</v>
      </c>
      <c r="W16" s="24" t="e">
        <f t="shared" si="3"/>
        <v>#REF!</v>
      </c>
      <c r="Y16" s="9">
        <v>0</v>
      </c>
      <c r="Z16" s="18"/>
      <c r="AA16" s="9" t="e">
        <f>$Y16*#REF!</f>
        <v>#REF!</v>
      </c>
      <c r="AB16" s="9" t="e">
        <f t="shared" si="4"/>
        <v>#REF!</v>
      </c>
      <c r="AE16" s="9"/>
      <c r="AG16" s="9" t="e">
        <f>$AE16*#REF!</f>
        <v>#REF!</v>
      </c>
      <c r="AH16" s="9" t="e">
        <f>$AE16*#REF!</f>
        <v>#REF!</v>
      </c>
      <c r="AI16" s="9" t="e">
        <f>$AE16*#REF!</f>
        <v>#REF!</v>
      </c>
      <c r="AJ16" s="9" t="e">
        <f t="shared" si="5"/>
        <v>#REF!</v>
      </c>
    </row>
    <row r="17" spans="1:36" s="8" customFormat="1" x14ac:dyDescent="0.25">
      <c r="A17" s="42">
        <v>10</v>
      </c>
      <c r="B17" s="50" t="s">
        <v>59</v>
      </c>
      <c r="C17" s="44" t="s">
        <v>48</v>
      </c>
      <c r="D17" s="36">
        <f t="shared" si="0"/>
        <v>189</v>
      </c>
      <c r="E17" s="21">
        <v>20</v>
      </c>
      <c r="F17" s="13">
        <v>69</v>
      </c>
      <c r="G17" s="22">
        <v>20</v>
      </c>
      <c r="H17" s="13">
        <v>80</v>
      </c>
      <c r="I17" s="14">
        <v>1000</v>
      </c>
      <c r="J17" s="15" t="s">
        <v>3</v>
      </c>
      <c r="K17" s="11"/>
      <c r="L17" s="19"/>
      <c r="M17" s="19"/>
      <c r="N17" s="23"/>
      <c r="O17" s="16" t="e">
        <f>$L17*#REF!</f>
        <v>#REF!</v>
      </c>
      <c r="P17" s="16" t="e">
        <f>$L17*#REF!</f>
        <v>#REF!</v>
      </c>
      <c r="Q17" s="16" t="e">
        <f>$L17*#REF!</f>
        <v>#REF!</v>
      </c>
      <c r="R17" s="16" t="e">
        <f>$L17*#REF!</f>
        <v>#REF!</v>
      </c>
      <c r="S17" s="16" t="e">
        <f>$L17*#REF!</f>
        <v>#REF!</v>
      </c>
      <c r="T17" s="16" t="e">
        <f>$M17*#REF!</f>
        <v>#REF!</v>
      </c>
      <c r="U17" s="17" t="e">
        <f>$M17*#REF!</f>
        <v>#REF!</v>
      </c>
      <c r="V17" s="20" t="e">
        <f t="shared" si="2"/>
        <v>#REF!</v>
      </c>
      <c r="W17" s="24" t="e">
        <f t="shared" si="3"/>
        <v>#REF!</v>
      </c>
      <c r="Y17" s="9">
        <v>1</v>
      </c>
      <c r="Z17" s="18"/>
      <c r="AA17" s="9" t="e">
        <f>$Y17*#REF!</f>
        <v>#REF!</v>
      </c>
      <c r="AB17" s="9" t="e">
        <f t="shared" si="4"/>
        <v>#REF!</v>
      </c>
      <c r="AE17" s="9"/>
      <c r="AG17" s="9" t="e">
        <f>$AE17*#REF!</f>
        <v>#REF!</v>
      </c>
      <c r="AH17" s="9" t="e">
        <f>$AE17*#REF!</f>
        <v>#REF!</v>
      </c>
      <c r="AI17" s="9" t="e">
        <f>$AE17*#REF!</f>
        <v>#REF!</v>
      </c>
      <c r="AJ17" s="9" t="e">
        <f t="shared" si="5"/>
        <v>#REF!</v>
      </c>
    </row>
    <row r="18" spans="1:36" s="8" customFormat="1" x14ac:dyDescent="0.25">
      <c r="A18" s="42">
        <v>11</v>
      </c>
      <c r="B18" s="50" t="s">
        <v>60</v>
      </c>
      <c r="C18" s="44" t="s">
        <v>48</v>
      </c>
      <c r="D18" s="36">
        <f t="shared" si="0"/>
        <v>99</v>
      </c>
      <c r="E18" s="21">
        <v>10</v>
      </c>
      <c r="F18" s="13">
        <v>10</v>
      </c>
      <c r="G18" s="22">
        <v>10</v>
      </c>
      <c r="H18" s="13">
        <v>69</v>
      </c>
      <c r="I18" s="14">
        <v>1000</v>
      </c>
      <c r="J18" s="15" t="s">
        <v>3</v>
      </c>
      <c r="K18" s="11"/>
      <c r="L18" s="19"/>
      <c r="M18" s="19"/>
      <c r="N18" s="23"/>
      <c r="O18" s="16" t="e">
        <f>$L18*#REF!</f>
        <v>#REF!</v>
      </c>
      <c r="P18" s="16" t="e">
        <f>$L18*#REF!</f>
        <v>#REF!</v>
      </c>
      <c r="Q18" s="16" t="e">
        <f>$L18*#REF!</f>
        <v>#REF!</v>
      </c>
      <c r="R18" s="16" t="e">
        <f>$L18*#REF!</f>
        <v>#REF!</v>
      </c>
      <c r="S18" s="16" t="e">
        <f>$L18*#REF!</f>
        <v>#REF!</v>
      </c>
      <c r="T18" s="16" t="e">
        <f>$M18*#REF!</f>
        <v>#REF!</v>
      </c>
      <c r="U18" s="17" t="e">
        <f>$M18*#REF!</f>
        <v>#REF!</v>
      </c>
      <c r="V18" s="20" t="e">
        <f t="shared" si="2"/>
        <v>#REF!</v>
      </c>
      <c r="W18" s="24" t="e">
        <f t="shared" si="3"/>
        <v>#REF!</v>
      </c>
      <c r="Y18" s="9">
        <v>2</v>
      </c>
      <c r="Z18" s="18"/>
      <c r="AA18" s="9" t="e">
        <f>$Y18*#REF!</f>
        <v>#REF!</v>
      </c>
      <c r="AB18" s="9" t="e">
        <f t="shared" si="4"/>
        <v>#REF!</v>
      </c>
      <c r="AE18" s="9"/>
      <c r="AG18" s="9" t="e">
        <f>$AE18*#REF!</f>
        <v>#REF!</v>
      </c>
      <c r="AH18" s="9" t="e">
        <f>$AE18*#REF!</f>
        <v>#REF!</v>
      </c>
      <c r="AI18" s="9" t="e">
        <f>$AE18*#REF!</f>
        <v>#REF!</v>
      </c>
      <c r="AJ18" s="9" t="e">
        <f t="shared" si="5"/>
        <v>#REF!</v>
      </c>
    </row>
    <row r="19" spans="1:36" s="8" customFormat="1" x14ac:dyDescent="0.25">
      <c r="A19" s="42">
        <v>12</v>
      </c>
      <c r="B19" s="50" t="s">
        <v>22</v>
      </c>
      <c r="C19" s="44" t="s">
        <v>63</v>
      </c>
      <c r="D19" s="36">
        <f t="shared" si="0"/>
        <v>285</v>
      </c>
      <c r="E19" s="21">
        <v>20</v>
      </c>
      <c r="F19" s="13">
        <v>80</v>
      </c>
      <c r="G19" s="13">
        <v>60</v>
      </c>
      <c r="H19" s="13">
        <v>125</v>
      </c>
      <c r="I19" s="14">
        <v>25</v>
      </c>
      <c r="J19" s="15" t="s">
        <v>3</v>
      </c>
      <c r="K19" s="11"/>
      <c r="L19" s="19"/>
      <c r="M19" s="19">
        <v>1</v>
      </c>
      <c r="N19" s="25"/>
      <c r="O19" s="16" t="e">
        <f>$L19*#REF!</f>
        <v>#REF!</v>
      </c>
      <c r="P19" s="16" t="e">
        <f>$L19*#REF!</f>
        <v>#REF!</v>
      </c>
      <c r="Q19" s="16" t="e">
        <f>$L19*#REF!</f>
        <v>#REF!</v>
      </c>
      <c r="R19" s="16" t="e">
        <f>$L19*#REF!</f>
        <v>#REF!</v>
      </c>
      <c r="S19" s="16" t="e">
        <f>$L19*#REF!</f>
        <v>#REF!</v>
      </c>
      <c r="T19" s="16" t="e">
        <f>$M19*#REF!</f>
        <v>#REF!</v>
      </c>
      <c r="U19" s="17" t="e">
        <f>$M19*#REF!</f>
        <v>#REF!</v>
      </c>
      <c r="V19" s="20" t="e">
        <f t="shared" si="2"/>
        <v>#REF!</v>
      </c>
      <c r="W19" s="24" t="e">
        <f t="shared" si="3"/>
        <v>#REF!</v>
      </c>
      <c r="Y19" s="9">
        <v>0</v>
      </c>
      <c r="Z19" s="18"/>
      <c r="AA19" s="9" t="e">
        <f>$Y19*#REF!</f>
        <v>#REF!</v>
      </c>
      <c r="AB19" s="9" t="e">
        <f t="shared" si="4"/>
        <v>#REF!</v>
      </c>
      <c r="AE19" s="9">
        <v>5</v>
      </c>
      <c r="AG19" s="9" t="e">
        <f>$AE19*#REF!</f>
        <v>#REF!</v>
      </c>
      <c r="AH19" s="9" t="e">
        <f>$AE19*#REF!</f>
        <v>#REF!</v>
      </c>
      <c r="AI19" s="9" t="e">
        <f>$AE19*#REF!</f>
        <v>#REF!</v>
      </c>
      <c r="AJ19" s="9" t="e">
        <f t="shared" si="5"/>
        <v>#REF!</v>
      </c>
    </row>
    <row r="20" spans="1:36" s="8" customFormat="1" x14ac:dyDescent="0.25">
      <c r="A20" s="42">
        <f t="shared" si="1"/>
        <v>13</v>
      </c>
      <c r="B20" s="50" t="s">
        <v>136</v>
      </c>
      <c r="C20" s="44"/>
      <c r="D20" s="36">
        <f t="shared" si="0"/>
        <v>4</v>
      </c>
      <c r="E20" s="21">
        <v>0</v>
      </c>
      <c r="F20" s="13">
        <v>0</v>
      </c>
      <c r="G20" s="13">
        <v>0</v>
      </c>
      <c r="H20" s="13">
        <v>4</v>
      </c>
      <c r="I20" s="14">
        <v>25</v>
      </c>
      <c r="J20" s="15" t="s">
        <v>3</v>
      </c>
      <c r="K20" s="11"/>
      <c r="L20" s="19"/>
      <c r="M20" s="19"/>
      <c r="N20" s="25"/>
      <c r="O20" s="16"/>
      <c r="P20" s="16"/>
      <c r="Q20" s="16"/>
      <c r="R20" s="16"/>
      <c r="S20" s="16"/>
      <c r="T20" s="16"/>
      <c r="U20" s="17"/>
      <c r="V20" s="20"/>
      <c r="W20" s="24"/>
      <c r="Y20" s="9"/>
      <c r="Z20" s="18"/>
      <c r="AA20" s="9"/>
      <c r="AB20" s="9"/>
      <c r="AE20" s="9"/>
      <c r="AG20" s="9"/>
      <c r="AH20" s="9"/>
      <c r="AI20" s="9"/>
      <c r="AJ20" s="9"/>
    </row>
    <row r="21" spans="1:36" s="8" customFormat="1" x14ac:dyDescent="0.25">
      <c r="A21" s="42">
        <v>7</v>
      </c>
      <c r="B21" s="51" t="s">
        <v>38</v>
      </c>
      <c r="C21" s="45" t="s">
        <v>51</v>
      </c>
      <c r="D21" s="36">
        <f t="shared" si="0"/>
        <v>10</v>
      </c>
      <c r="E21" s="21">
        <v>2</v>
      </c>
      <c r="F21" s="13">
        <v>2</v>
      </c>
      <c r="G21" s="13">
        <v>2</v>
      </c>
      <c r="H21" s="13">
        <v>4</v>
      </c>
      <c r="I21" s="14">
        <v>25</v>
      </c>
      <c r="J21" s="15" t="s">
        <v>3</v>
      </c>
      <c r="K21" s="11"/>
      <c r="L21" s="19"/>
      <c r="M21" s="19">
        <v>1</v>
      </c>
      <c r="N21" s="25"/>
      <c r="O21" s="16" t="e">
        <f>$L21*#REF!</f>
        <v>#REF!</v>
      </c>
      <c r="P21" s="16" t="e">
        <f>$L21*#REF!</f>
        <v>#REF!</v>
      </c>
      <c r="Q21" s="16" t="e">
        <f>$L21*#REF!</f>
        <v>#REF!</v>
      </c>
      <c r="R21" s="16" t="e">
        <f>$L21*#REF!</f>
        <v>#REF!</v>
      </c>
      <c r="S21" s="16" t="e">
        <f>$L21*#REF!</f>
        <v>#REF!</v>
      </c>
      <c r="T21" s="16" t="e">
        <f>$M21*#REF!</f>
        <v>#REF!</v>
      </c>
      <c r="U21" s="17" t="e">
        <f>$M21*#REF!</f>
        <v>#REF!</v>
      </c>
      <c r="V21" s="20" t="e">
        <f t="shared" si="2"/>
        <v>#REF!</v>
      </c>
      <c r="W21" s="24" t="e">
        <f t="shared" si="3"/>
        <v>#REF!</v>
      </c>
      <c r="Y21" s="9">
        <v>0</v>
      </c>
      <c r="Z21" s="18"/>
      <c r="AA21" s="9" t="e">
        <f>$Y21*#REF!</f>
        <v>#REF!</v>
      </c>
      <c r="AB21" s="9" t="e">
        <f t="shared" si="4"/>
        <v>#REF!</v>
      </c>
      <c r="AE21" s="9">
        <v>2</v>
      </c>
      <c r="AG21" s="9" t="e">
        <f>$AE21*#REF!</f>
        <v>#REF!</v>
      </c>
      <c r="AH21" s="9" t="e">
        <f>$AE21*#REF!</f>
        <v>#REF!</v>
      </c>
      <c r="AI21" s="9" t="e">
        <f>$AE21*#REF!</f>
        <v>#REF!</v>
      </c>
      <c r="AJ21" s="9" t="e">
        <f t="shared" si="5"/>
        <v>#REF!</v>
      </c>
    </row>
    <row r="22" spans="1:36" s="8" customFormat="1" x14ac:dyDescent="0.25">
      <c r="A22" s="42">
        <v>13</v>
      </c>
      <c r="B22" s="52" t="s">
        <v>39</v>
      </c>
      <c r="C22" s="46" t="s">
        <v>53</v>
      </c>
      <c r="D22" s="36">
        <f t="shared" si="0"/>
        <v>5</v>
      </c>
      <c r="E22" s="21">
        <v>0</v>
      </c>
      <c r="F22" s="13">
        <v>0</v>
      </c>
      <c r="G22" s="13">
        <v>1</v>
      </c>
      <c r="H22" s="13">
        <v>4</v>
      </c>
      <c r="I22" s="14">
        <v>25</v>
      </c>
      <c r="J22" s="15" t="s">
        <v>3</v>
      </c>
      <c r="K22" s="11"/>
      <c r="L22" s="19"/>
      <c r="M22" s="19">
        <v>1</v>
      </c>
      <c r="N22" s="25"/>
      <c r="O22" s="16" t="e">
        <f>$L22*#REF!</f>
        <v>#REF!</v>
      </c>
      <c r="P22" s="16" t="e">
        <f>$L22*#REF!</f>
        <v>#REF!</v>
      </c>
      <c r="Q22" s="16" t="e">
        <f>$L22*#REF!</f>
        <v>#REF!</v>
      </c>
      <c r="R22" s="16" t="e">
        <f>$L22*#REF!</f>
        <v>#REF!</v>
      </c>
      <c r="S22" s="16" t="e">
        <f>$L22*#REF!</f>
        <v>#REF!</v>
      </c>
      <c r="T22" s="16" t="e">
        <f>$M22*#REF!</f>
        <v>#REF!</v>
      </c>
      <c r="U22" s="17" t="e">
        <f>$M22*#REF!</f>
        <v>#REF!</v>
      </c>
      <c r="V22" s="20" t="e">
        <f t="shared" si="2"/>
        <v>#REF!</v>
      </c>
      <c r="W22" s="24" t="e">
        <f t="shared" si="3"/>
        <v>#REF!</v>
      </c>
      <c r="Y22" s="9">
        <v>0</v>
      </c>
      <c r="Z22" s="18"/>
      <c r="AA22" s="9" t="e">
        <f>$Y22*#REF!</f>
        <v>#REF!</v>
      </c>
      <c r="AB22" s="9" t="e">
        <f t="shared" si="4"/>
        <v>#REF!</v>
      </c>
      <c r="AE22" s="9"/>
      <c r="AG22" s="9" t="e">
        <f>$AE22*#REF!</f>
        <v>#REF!</v>
      </c>
      <c r="AH22" s="9" t="e">
        <f>$AE22*#REF!</f>
        <v>#REF!</v>
      </c>
      <c r="AI22" s="9" t="e">
        <f>$AE22*#REF!</f>
        <v>#REF!</v>
      </c>
      <c r="AJ22" s="9" t="e">
        <f t="shared" si="5"/>
        <v>#REF!</v>
      </c>
    </row>
    <row r="23" spans="1:36" s="8" customFormat="1" x14ac:dyDescent="0.25">
      <c r="A23" s="42">
        <v>14</v>
      </c>
      <c r="B23" s="53" t="s">
        <v>40</v>
      </c>
      <c r="C23" s="47" t="s">
        <v>52</v>
      </c>
      <c r="D23" s="36">
        <f t="shared" si="0"/>
        <v>1</v>
      </c>
      <c r="E23" s="21">
        <v>0</v>
      </c>
      <c r="F23" s="13">
        <v>0</v>
      </c>
      <c r="G23" s="13">
        <v>1</v>
      </c>
      <c r="H23" s="13">
        <v>0</v>
      </c>
      <c r="I23" s="14">
        <v>25</v>
      </c>
      <c r="J23" s="15" t="s">
        <v>3</v>
      </c>
      <c r="K23" s="11"/>
      <c r="L23" s="19"/>
      <c r="M23" s="19">
        <v>1</v>
      </c>
      <c r="N23" s="11"/>
      <c r="O23" s="16" t="e">
        <f>$L23*#REF!</f>
        <v>#REF!</v>
      </c>
      <c r="P23" s="16" t="e">
        <f>$L23*#REF!</f>
        <v>#REF!</v>
      </c>
      <c r="Q23" s="16" t="e">
        <f>$L23*#REF!</f>
        <v>#REF!</v>
      </c>
      <c r="R23" s="16" t="e">
        <f>$L23*#REF!</f>
        <v>#REF!</v>
      </c>
      <c r="S23" s="16" t="e">
        <f>$L23*#REF!</f>
        <v>#REF!</v>
      </c>
      <c r="T23" s="16" t="e">
        <f>$M23*#REF!</f>
        <v>#REF!</v>
      </c>
      <c r="U23" s="17" t="e">
        <f>$M23*#REF!</f>
        <v>#REF!</v>
      </c>
      <c r="V23" s="20" t="e">
        <f t="shared" ref="V23:V44" si="6">SUM(O23:U23)</f>
        <v>#REF!</v>
      </c>
      <c r="W23" s="24" t="e">
        <f t="shared" ref="W23:W44" si="7">V23-N23</f>
        <v>#REF!</v>
      </c>
      <c r="Y23" s="9">
        <v>10</v>
      </c>
      <c r="Z23" s="18"/>
      <c r="AA23" s="9" t="e">
        <f>$Y23*#REF!</f>
        <v>#REF!</v>
      </c>
      <c r="AB23" s="9" t="e">
        <f t="shared" ref="AB23:AB44" si="8">AA23</f>
        <v>#REF!</v>
      </c>
      <c r="AE23" s="9"/>
      <c r="AG23" s="9" t="e">
        <f>$AE23*#REF!</f>
        <v>#REF!</v>
      </c>
      <c r="AH23" s="9" t="e">
        <f>$AE23*#REF!</f>
        <v>#REF!</v>
      </c>
      <c r="AI23" s="9" t="e">
        <f>$AE23*#REF!</f>
        <v>#REF!</v>
      </c>
      <c r="AJ23" s="9" t="e">
        <f t="shared" ref="AJ23:AJ44" si="9">SUM(AG23:AI23)</f>
        <v>#REF!</v>
      </c>
    </row>
    <row r="24" spans="1:36" s="8" customFormat="1" x14ac:dyDescent="0.25">
      <c r="A24" s="42">
        <v>15</v>
      </c>
      <c r="B24" s="53" t="s">
        <v>37</v>
      </c>
      <c r="C24" s="47" t="s">
        <v>52</v>
      </c>
      <c r="D24" s="36">
        <f t="shared" si="0"/>
        <v>1</v>
      </c>
      <c r="E24" s="21">
        <v>0</v>
      </c>
      <c r="F24" s="13">
        <v>0</v>
      </c>
      <c r="G24" s="13">
        <v>1</v>
      </c>
      <c r="H24" s="13">
        <v>0</v>
      </c>
      <c r="I24" s="14">
        <v>25</v>
      </c>
      <c r="J24" s="15" t="s">
        <v>3</v>
      </c>
      <c r="K24" s="11"/>
      <c r="L24" s="19"/>
      <c r="M24" s="19"/>
      <c r="N24" s="11"/>
      <c r="O24" s="16" t="e">
        <f>$L24*#REF!</f>
        <v>#REF!</v>
      </c>
      <c r="P24" s="16" t="e">
        <f>$L24*#REF!</f>
        <v>#REF!</v>
      </c>
      <c r="Q24" s="16" t="e">
        <f>$L24*#REF!</f>
        <v>#REF!</v>
      </c>
      <c r="R24" s="16" t="e">
        <f>$L24*#REF!</f>
        <v>#REF!</v>
      </c>
      <c r="S24" s="16" t="e">
        <f>$L24*#REF!</f>
        <v>#REF!</v>
      </c>
      <c r="T24" s="16" t="e">
        <f>$M24*#REF!</f>
        <v>#REF!</v>
      </c>
      <c r="U24" s="17" t="e">
        <f>$M24*#REF!</f>
        <v>#REF!</v>
      </c>
      <c r="V24" s="20" t="e">
        <f t="shared" si="6"/>
        <v>#REF!</v>
      </c>
      <c r="W24" s="24" t="e">
        <f t="shared" si="7"/>
        <v>#REF!</v>
      </c>
      <c r="Y24" s="9">
        <v>0</v>
      </c>
      <c r="Z24" s="18"/>
      <c r="AA24" s="9" t="e">
        <f>$Y24*#REF!</f>
        <v>#REF!</v>
      </c>
      <c r="AB24" s="9" t="e">
        <f t="shared" si="8"/>
        <v>#REF!</v>
      </c>
      <c r="AE24" s="9"/>
      <c r="AG24" s="9" t="e">
        <f>$AE24*#REF!</f>
        <v>#REF!</v>
      </c>
      <c r="AH24" s="9" t="e">
        <f>$AE24*#REF!</f>
        <v>#REF!</v>
      </c>
      <c r="AI24" s="9" t="e">
        <f>$AE24*#REF!</f>
        <v>#REF!</v>
      </c>
      <c r="AJ24" s="9" t="e">
        <f t="shared" si="9"/>
        <v>#REF!</v>
      </c>
    </row>
    <row r="25" spans="1:36" s="8" customFormat="1" x14ac:dyDescent="0.25">
      <c r="A25" s="42">
        <f t="shared" si="1"/>
        <v>16</v>
      </c>
      <c r="B25" s="52" t="s">
        <v>36</v>
      </c>
      <c r="C25" s="46" t="s">
        <v>52</v>
      </c>
      <c r="D25" s="36">
        <f t="shared" si="0"/>
        <v>1</v>
      </c>
      <c r="E25" s="21">
        <v>0</v>
      </c>
      <c r="F25" s="13">
        <v>0</v>
      </c>
      <c r="G25" s="13">
        <v>1</v>
      </c>
      <c r="H25" s="13">
        <v>0</v>
      </c>
      <c r="I25" s="14">
        <v>25</v>
      </c>
      <c r="J25" s="15" t="s">
        <v>3</v>
      </c>
      <c r="K25" s="11"/>
      <c r="L25" s="19">
        <v>4.2</v>
      </c>
      <c r="M25" s="19"/>
      <c r="N25" s="23"/>
      <c r="O25" s="16" t="e">
        <f>$L25*#REF!</f>
        <v>#REF!</v>
      </c>
      <c r="P25" s="16" t="e">
        <f>$L25*#REF!</f>
        <v>#REF!</v>
      </c>
      <c r="Q25" s="16" t="e">
        <f>$L25*#REF!</f>
        <v>#REF!</v>
      </c>
      <c r="R25" s="16" t="e">
        <f>$L25*#REF!</f>
        <v>#REF!</v>
      </c>
      <c r="S25" s="16" t="e">
        <f>$L25*#REF!</f>
        <v>#REF!</v>
      </c>
      <c r="T25" s="16" t="e">
        <f>$M25*#REF!</f>
        <v>#REF!</v>
      </c>
      <c r="U25" s="17" t="e">
        <f>$M25*#REF!</f>
        <v>#REF!</v>
      </c>
      <c r="V25" s="20" t="e">
        <f t="shared" si="6"/>
        <v>#REF!</v>
      </c>
      <c r="W25" s="24" t="e">
        <f t="shared" si="7"/>
        <v>#REF!</v>
      </c>
      <c r="Y25" s="9">
        <v>5</v>
      </c>
      <c r="Z25" s="18"/>
      <c r="AA25" s="9" t="e">
        <f>$Y25*#REF!</f>
        <v>#REF!</v>
      </c>
      <c r="AB25" s="9" t="e">
        <f t="shared" si="8"/>
        <v>#REF!</v>
      </c>
      <c r="AE25" s="9">
        <v>5</v>
      </c>
      <c r="AG25" s="9" t="e">
        <f>$AE25*#REF!</f>
        <v>#REF!</v>
      </c>
      <c r="AH25" s="9" t="e">
        <f>$AE25*#REF!</f>
        <v>#REF!</v>
      </c>
      <c r="AI25" s="9" t="e">
        <f>$AE25*#REF!</f>
        <v>#REF!</v>
      </c>
      <c r="AJ25" s="9" t="e">
        <f t="shared" si="9"/>
        <v>#REF!</v>
      </c>
    </row>
    <row r="26" spans="1:36" s="8" customFormat="1" x14ac:dyDescent="0.25">
      <c r="A26" s="42">
        <v>8</v>
      </c>
      <c r="B26" s="51" t="s">
        <v>41</v>
      </c>
      <c r="C26" s="45" t="s">
        <v>49</v>
      </c>
      <c r="D26" s="36">
        <f t="shared" si="0"/>
        <v>1</v>
      </c>
      <c r="E26" s="21">
        <v>0</v>
      </c>
      <c r="F26" s="13">
        <v>0</v>
      </c>
      <c r="G26" s="13">
        <v>1</v>
      </c>
      <c r="H26" s="13">
        <v>0</v>
      </c>
      <c r="I26" s="14">
        <v>25</v>
      </c>
      <c r="J26" s="15" t="s">
        <v>3</v>
      </c>
      <c r="K26" s="11"/>
      <c r="L26" s="19"/>
      <c r="M26" s="19"/>
      <c r="N26" s="23"/>
      <c r="O26" s="16"/>
      <c r="P26" s="16"/>
      <c r="Q26" s="16"/>
      <c r="R26" s="16"/>
      <c r="S26" s="16"/>
      <c r="T26" s="16"/>
      <c r="U26" s="17"/>
      <c r="V26" s="20"/>
      <c r="W26" s="24"/>
      <c r="Y26" s="9"/>
      <c r="Z26" s="18"/>
      <c r="AA26" s="9"/>
      <c r="AB26" s="9"/>
      <c r="AE26" s="9"/>
      <c r="AG26" s="9"/>
      <c r="AH26" s="9"/>
      <c r="AI26" s="9"/>
      <c r="AJ26" s="9"/>
    </row>
    <row r="27" spans="1:36" s="8" customFormat="1" x14ac:dyDescent="0.25">
      <c r="A27" s="42">
        <v>16</v>
      </c>
      <c r="B27" s="52" t="s">
        <v>33</v>
      </c>
      <c r="C27" s="46" t="s">
        <v>49</v>
      </c>
      <c r="D27" s="36">
        <f t="shared" si="0"/>
        <v>10</v>
      </c>
      <c r="E27" s="21">
        <v>2</v>
      </c>
      <c r="F27" s="13">
        <v>2</v>
      </c>
      <c r="G27" s="13">
        <v>2</v>
      </c>
      <c r="H27" s="13">
        <v>4</v>
      </c>
      <c r="I27" s="14">
        <v>15</v>
      </c>
      <c r="J27" s="15" t="s">
        <v>8</v>
      </c>
      <c r="K27" s="11"/>
      <c r="L27" s="19"/>
      <c r="M27" s="19"/>
      <c r="N27" s="23"/>
      <c r="O27" s="16"/>
      <c r="P27" s="16"/>
      <c r="Q27" s="16"/>
      <c r="R27" s="16"/>
      <c r="S27" s="16"/>
      <c r="T27" s="16"/>
      <c r="U27" s="17"/>
      <c r="V27" s="20"/>
      <c r="W27" s="24"/>
      <c r="Y27" s="9"/>
      <c r="Z27" s="18"/>
      <c r="AA27" s="9"/>
      <c r="AB27" s="9"/>
      <c r="AE27" s="9"/>
      <c r="AG27" s="9"/>
      <c r="AH27" s="9"/>
      <c r="AI27" s="9"/>
      <c r="AJ27" s="9"/>
    </row>
    <row r="28" spans="1:36" s="8" customFormat="1" x14ac:dyDescent="0.25">
      <c r="A28" s="42">
        <v>17</v>
      </c>
      <c r="B28" s="52" t="s">
        <v>34</v>
      </c>
      <c r="C28" s="46" t="s">
        <v>49</v>
      </c>
      <c r="D28" s="36">
        <f t="shared" si="0"/>
        <v>10</v>
      </c>
      <c r="E28" s="21">
        <v>2</v>
      </c>
      <c r="F28" s="13">
        <v>2</v>
      </c>
      <c r="G28" s="13">
        <v>2</v>
      </c>
      <c r="H28" s="13">
        <v>4</v>
      </c>
      <c r="I28" s="14">
        <v>15</v>
      </c>
      <c r="J28" s="15" t="s">
        <v>8</v>
      </c>
      <c r="K28" s="11"/>
      <c r="L28" s="19"/>
      <c r="M28" s="19"/>
      <c r="N28" s="23"/>
      <c r="O28" s="16"/>
      <c r="P28" s="16"/>
      <c r="Q28" s="16"/>
      <c r="R28" s="16"/>
      <c r="S28" s="16"/>
      <c r="T28" s="16"/>
      <c r="U28" s="17"/>
      <c r="V28" s="20"/>
      <c r="W28" s="24"/>
      <c r="Y28" s="9"/>
      <c r="Z28" s="18"/>
      <c r="AA28" s="9"/>
      <c r="AB28" s="9"/>
      <c r="AE28" s="9"/>
      <c r="AG28" s="9"/>
      <c r="AH28" s="9"/>
      <c r="AI28" s="9"/>
      <c r="AJ28" s="9"/>
    </row>
    <row r="29" spans="1:36" s="8" customFormat="1" x14ac:dyDescent="0.25">
      <c r="A29" s="42">
        <v>18</v>
      </c>
      <c r="B29" s="52" t="s">
        <v>35</v>
      </c>
      <c r="C29" s="46" t="s">
        <v>54</v>
      </c>
      <c r="D29" s="36">
        <f t="shared" si="0"/>
        <v>10</v>
      </c>
      <c r="E29" s="21">
        <v>2</v>
      </c>
      <c r="F29" s="13">
        <v>2</v>
      </c>
      <c r="G29" s="13">
        <v>2</v>
      </c>
      <c r="H29" s="13">
        <v>4</v>
      </c>
      <c r="I29" s="14">
        <v>15</v>
      </c>
      <c r="J29" s="15" t="s">
        <v>3</v>
      </c>
      <c r="K29" s="11"/>
      <c r="L29" s="19">
        <v>1</v>
      </c>
      <c r="M29" s="19"/>
      <c r="N29" s="25"/>
      <c r="O29" s="16" t="e">
        <f>$L29*#REF!</f>
        <v>#REF!</v>
      </c>
      <c r="P29" s="16" t="e">
        <f>$L29*#REF!</f>
        <v>#REF!</v>
      </c>
      <c r="Q29" s="16" t="e">
        <f>$L29*#REF!</f>
        <v>#REF!</v>
      </c>
      <c r="R29" s="16" t="e">
        <f>$L29*#REF!</f>
        <v>#REF!</v>
      </c>
      <c r="S29" s="16" t="e">
        <f>$L29*#REF!</f>
        <v>#REF!</v>
      </c>
      <c r="T29" s="16" t="e">
        <f>$M29*#REF!</f>
        <v>#REF!</v>
      </c>
      <c r="U29" s="17" t="e">
        <f>$M29*#REF!</f>
        <v>#REF!</v>
      </c>
      <c r="V29" s="20" t="e">
        <f>SUM(O29:U29)</f>
        <v>#REF!</v>
      </c>
      <c r="W29" s="24" t="e">
        <f>V29-N29</f>
        <v>#REF!</v>
      </c>
      <c r="Y29" s="9">
        <v>0</v>
      </c>
      <c r="Z29" s="18"/>
      <c r="AA29" s="9" t="e">
        <f>$Y29*#REF!</f>
        <v>#REF!</v>
      </c>
      <c r="AB29" s="9" t="e">
        <f>AA29</f>
        <v>#REF!</v>
      </c>
      <c r="AE29" s="9"/>
      <c r="AG29" s="9" t="e">
        <f>$AE29*#REF!</f>
        <v>#REF!</v>
      </c>
      <c r="AH29" s="9" t="e">
        <f>$AE29*#REF!</f>
        <v>#REF!</v>
      </c>
      <c r="AI29" s="9" t="e">
        <f>$AE29*#REF!</f>
        <v>#REF!</v>
      </c>
      <c r="AJ29" s="9" t="e">
        <f>SUM(AG29:AI29)</f>
        <v>#REF!</v>
      </c>
    </row>
    <row r="30" spans="1:36" s="32" customFormat="1" x14ac:dyDescent="0.25">
      <c r="A30" s="42">
        <f t="shared" si="1"/>
        <v>19</v>
      </c>
      <c r="B30" s="54" t="s">
        <v>110</v>
      </c>
      <c r="C30" s="48" t="s">
        <v>66</v>
      </c>
      <c r="D30" s="36">
        <f t="shared" si="0"/>
        <v>154</v>
      </c>
      <c r="E30" s="21">
        <v>25</v>
      </c>
      <c r="F30" s="13">
        <v>45</v>
      </c>
      <c r="G30" s="26">
        <v>20</v>
      </c>
      <c r="H30" s="26">
        <v>64</v>
      </c>
      <c r="I30" s="27">
        <v>200</v>
      </c>
      <c r="J30" s="28" t="s">
        <v>8</v>
      </c>
      <c r="K30" s="29"/>
      <c r="L30" s="34"/>
      <c r="M30" s="34"/>
      <c r="N30" s="57"/>
      <c r="O30" s="30"/>
      <c r="P30" s="30"/>
      <c r="Q30" s="30"/>
      <c r="R30" s="30"/>
      <c r="S30" s="30"/>
      <c r="T30" s="30"/>
      <c r="U30" s="31"/>
      <c r="V30" s="35"/>
      <c r="W30" s="58"/>
      <c r="Y30" s="59"/>
      <c r="Z30" s="33"/>
      <c r="AA30" s="59"/>
      <c r="AB30" s="59"/>
      <c r="AE30" s="59"/>
      <c r="AG30" s="59"/>
      <c r="AH30" s="59"/>
      <c r="AI30" s="59"/>
      <c r="AJ30" s="59"/>
    </row>
    <row r="31" spans="1:36" s="32" customFormat="1" x14ac:dyDescent="0.25">
      <c r="A31" s="42">
        <v>9</v>
      </c>
      <c r="B31" s="54" t="s">
        <v>108</v>
      </c>
      <c r="C31" s="48" t="s">
        <v>111</v>
      </c>
      <c r="D31" s="36">
        <f t="shared" si="0"/>
        <v>154</v>
      </c>
      <c r="E31" s="21">
        <v>25</v>
      </c>
      <c r="F31" s="13">
        <v>45</v>
      </c>
      <c r="G31" s="26">
        <v>20</v>
      </c>
      <c r="H31" s="26">
        <v>64</v>
      </c>
      <c r="I31" s="27">
        <v>200</v>
      </c>
      <c r="J31" s="28" t="s">
        <v>8</v>
      </c>
      <c r="K31" s="29"/>
      <c r="L31" s="34"/>
      <c r="M31" s="34"/>
      <c r="N31" s="57"/>
      <c r="O31" s="30"/>
      <c r="P31" s="30"/>
      <c r="Q31" s="30"/>
      <c r="R31" s="30"/>
      <c r="S31" s="30"/>
      <c r="T31" s="30"/>
      <c r="U31" s="31"/>
      <c r="V31" s="35"/>
      <c r="W31" s="58"/>
      <c r="Y31" s="59"/>
      <c r="Z31" s="33"/>
      <c r="AA31" s="59"/>
      <c r="AB31" s="59"/>
      <c r="AE31" s="59"/>
      <c r="AG31" s="59"/>
      <c r="AH31" s="59"/>
      <c r="AI31" s="59"/>
      <c r="AJ31" s="59"/>
    </row>
    <row r="32" spans="1:36" s="8" customFormat="1" x14ac:dyDescent="0.25">
      <c r="A32" s="42">
        <v>19</v>
      </c>
      <c r="B32" s="51" t="s">
        <v>19</v>
      </c>
      <c r="C32" s="45" t="s">
        <v>119</v>
      </c>
      <c r="D32" s="36">
        <f t="shared" si="0"/>
        <v>8</v>
      </c>
      <c r="E32" s="21">
        <v>0</v>
      </c>
      <c r="F32" s="13">
        <v>6</v>
      </c>
      <c r="G32" s="13">
        <v>2</v>
      </c>
      <c r="H32" s="13">
        <v>0</v>
      </c>
      <c r="I32" s="14">
        <v>25</v>
      </c>
      <c r="J32" s="15" t="s">
        <v>3</v>
      </c>
      <c r="K32" s="11"/>
      <c r="L32" s="19"/>
      <c r="M32" s="19"/>
      <c r="N32" s="25"/>
      <c r="O32" s="16"/>
      <c r="P32" s="16"/>
      <c r="Q32" s="16"/>
      <c r="R32" s="16"/>
      <c r="S32" s="16"/>
      <c r="T32" s="16"/>
      <c r="U32" s="17"/>
      <c r="V32" s="20"/>
      <c r="W32" s="24"/>
      <c r="Y32" s="9"/>
      <c r="Z32" s="18"/>
      <c r="AA32" s="9"/>
      <c r="AB32" s="9"/>
      <c r="AE32" s="9"/>
      <c r="AG32" s="9"/>
      <c r="AH32" s="9"/>
      <c r="AI32" s="9"/>
      <c r="AJ32" s="9"/>
    </row>
    <row r="33" spans="1:36" s="8" customFormat="1" x14ac:dyDescent="0.25">
      <c r="A33" s="42">
        <v>20</v>
      </c>
      <c r="B33" s="53" t="s">
        <v>70</v>
      </c>
      <c r="C33" s="47" t="s">
        <v>105</v>
      </c>
      <c r="D33" s="36">
        <f t="shared" si="0"/>
        <v>800</v>
      </c>
      <c r="E33" s="21">
        <v>0</v>
      </c>
      <c r="F33" s="13">
        <v>550</v>
      </c>
      <c r="G33" s="13">
        <v>250</v>
      </c>
      <c r="H33" s="13">
        <v>0</v>
      </c>
      <c r="I33" s="14">
        <v>1000</v>
      </c>
      <c r="J33" s="15" t="s">
        <v>8</v>
      </c>
      <c r="K33" s="11"/>
      <c r="L33" s="19"/>
      <c r="M33" s="19"/>
      <c r="N33" s="25"/>
      <c r="O33" s="16"/>
      <c r="P33" s="16"/>
      <c r="Q33" s="16"/>
      <c r="R33" s="16"/>
      <c r="S33" s="16"/>
      <c r="T33" s="16"/>
      <c r="U33" s="17"/>
      <c r="V33" s="20"/>
      <c r="W33" s="24"/>
      <c r="Y33" s="9"/>
      <c r="Z33" s="18"/>
      <c r="AA33" s="9"/>
      <c r="AB33" s="9"/>
      <c r="AE33" s="9"/>
      <c r="AG33" s="9"/>
      <c r="AH33" s="9"/>
      <c r="AI33" s="9"/>
      <c r="AJ33" s="9"/>
    </row>
    <row r="34" spans="1:36" s="8" customFormat="1" x14ac:dyDescent="0.25">
      <c r="A34" s="42">
        <v>21</v>
      </c>
      <c r="B34" s="50" t="s">
        <v>26</v>
      </c>
      <c r="C34" s="44" t="s">
        <v>64</v>
      </c>
      <c r="D34" s="36">
        <f t="shared" si="0"/>
        <v>11</v>
      </c>
      <c r="E34" s="21">
        <v>2</v>
      </c>
      <c r="F34" s="13">
        <v>2</v>
      </c>
      <c r="G34" s="13">
        <v>2</v>
      </c>
      <c r="H34" s="13">
        <v>5</v>
      </c>
      <c r="I34" s="14">
        <v>30</v>
      </c>
      <c r="J34" s="15" t="s">
        <v>42</v>
      </c>
      <c r="K34" s="11"/>
      <c r="L34" s="19">
        <v>0.2</v>
      </c>
      <c r="M34" s="19">
        <v>0.125</v>
      </c>
      <c r="N34" s="23"/>
      <c r="O34" s="16" t="e">
        <f>$L34*#REF!</f>
        <v>#REF!</v>
      </c>
      <c r="P34" s="16" t="e">
        <f>$L34*#REF!</f>
        <v>#REF!</v>
      </c>
      <c r="Q34" s="16" t="e">
        <f>$L34*#REF!</f>
        <v>#REF!</v>
      </c>
      <c r="R34" s="16" t="e">
        <f>$L34*#REF!</f>
        <v>#REF!</v>
      </c>
      <c r="S34" s="16" t="e">
        <f>$L34*#REF!</f>
        <v>#REF!</v>
      </c>
      <c r="T34" s="16" t="e">
        <f>$M34*#REF!</f>
        <v>#REF!</v>
      </c>
      <c r="U34" s="17" t="e">
        <f>$M34*#REF!</f>
        <v>#REF!</v>
      </c>
      <c r="V34" s="20" t="e">
        <f t="shared" si="6"/>
        <v>#REF!</v>
      </c>
      <c r="W34" s="24" t="e">
        <f t="shared" si="7"/>
        <v>#REF!</v>
      </c>
      <c r="Y34" s="9">
        <v>0</v>
      </c>
      <c r="Z34" s="18"/>
      <c r="AA34" s="9" t="e">
        <f>$Y34*#REF!</f>
        <v>#REF!</v>
      </c>
      <c r="AB34" s="9" t="e">
        <f t="shared" si="8"/>
        <v>#REF!</v>
      </c>
      <c r="AE34" s="9">
        <v>1</v>
      </c>
      <c r="AG34" s="9" t="e">
        <f>$AE34*#REF!</f>
        <v>#REF!</v>
      </c>
      <c r="AH34" s="9" t="e">
        <f>$AE34*#REF!</f>
        <v>#REF!</v>
      </c>
      <c r="AI34" s="9" t="e">
        <f>$AE34*#REF!</f>
        <v>#REF!</v>
      </c>
      <c r="AJ34" s="9" t="e">
        <f t="shared" si="9"/>
        <v>#REF!</v>
      </c>
    </row>
    <row r="35" spans="1:36" s="8" customFormat="1" x14ac:dyDescent="0.25">
      <c r="A35" s="42">
        <f t="shared" si="1"/>
        <v>22</v>
      </c>
      <c r="B35" s="50" t="s">
        <v>120</v>
      </c>
      <c r="C35" s="44" t="s">
        <v>62</v>
      </c>
      <c r="D35" s="36">
        <f t="shared" si="0"/>
        <v>20</v>
      </c>
      <c r="E35" s="21">
        <v>20</v>
      </c>
      <c r="F35" s="13">
        <v>0</v>
      </c>
      <c r="G35" s="13">
        <v>0</v>
      </c>
      <c r="H35" s="13">
        <v>0</v>
      </c>
      <c r="I35" s="14">
        <v>25</v>
      </c>
      <c r="J35" s="15" t="s">
        <v>3</v>
      </c>
      <c r="K35" s="11"/>
      <c r="L35" s="19"/>
      <c r="M35" s="19"/>
      <c r="N35" s="23"/>
      <c r="O35" s="16" t="e">
        <f>$L35*#REF!</f>
        <v>#REF!</v>
      </c>
      <c r="P35" s="16" t="e">
        <f>$L35*#REF!</f>
        <v>#REF!</v>
      </c>
      <c r="Q35" s="16" t="e">
        <f>$L35*#REF!</f>
        <v>#REF!</v>
      </c>
      <c r="R35" s="16" t="e">
        <f>$L35*#REF!</f>
        <v>#REF!</v>
      </c>
      <c r="S35" s="16" t="e">
        <f>$L35*#REF!</f>
        <v>#REF!</v>
      </c>
      <c r="T35" s="16" t="e">
        <f>$M35*#REF!</f>
        <v>#REF!</v>
      </c>
      <c r="U35" s="17" t="e">
        <f>$M35*#REF!</f>
        <v>#REF!</v>
      </c>
      <c r="V35" s="20" t="e">
        <f t="shared" si="6"/>
        <v>#REF!</v>
      </c>
      <c r="W35" s="24" t="e">
        <f t="shared" si="7"/>
        <v>#REF!</v>
      </c>
      <c r="Y35" s="9">
        <v>0</v>
      </c>
      <c r="Z35" s="18"/>
      <c r="AA35" s="9" t="e">
        <f>$Y35*#REF!</f>
        <v>#REF!</v>
      </c>
      <c r="AB35" s="9" t="e">
        <f t="shared" si="8"/>
        <v>#REF!</v>
      </c>
      <c r="AE35" s="9"/>
      <c r="AG35" s="9" t="e">
        <f>$AE35*#REF!</f>
        <v>#REF!</v>
      </c>
      <c r="AH35" s="9" t="e">
        <f>$AE35*#REF!</f>
        <v>#REF!</v>
      </c>
      <c r="AI35" s="9" t="e">
        <f>$AE35*#REF!</f>
        <v>#REF!</v>
      </c>
      <c r="AJ35" s="9" t="e">
        <f t="shared" si="9"/>
        <v>#REF!</v>
      </c>
    </row>
    <row r="36" spans="1:36" s="8" customFormat="1" x14ac:dyDescent="0.25">
      <c r="A36" s="42">
        <v>10</v>
      </c>
      <c r="B36" s="52" t="s">
        <v>121</v>
      </c>
      <c r="C36" s="46" t="s">
        <v>115</v>
      </c>
      <c r="D36" s="36">
        <f t="shared" si="0"/>
        <v>48</v>
      </c>
      <c r="E36" s="21">
        <v>10</v>
      </c>
      <c r="F36" s="13">
        <v>0</v>
      </c>
      <c r="G36" s="13">
        <v>8</v>
      </c>
      <c r="H36" s="13">
        <v>30</v>
      </c>
      <c r="I36" s="14">
        <v>25</v>
      </c>
      <c r="J36" s="15" t="s">
        <v>3</v>
      </c>
      <c r="K36" s="11"/>
      <c r="L36" s="11"/>
      <c r="M36" s="11"/>
      <c r="N36" s="11"/>
      <c r="O36" s="16"/>
      <c r="P36" s="16"/>
      <c r="Q36" s="16"/>
      <c r="R36" s="16"/>
      <c r="S36" s="16"/>
      <c r="T36" s="16"/>
      <c r="U36" s="17"/>
      <c r="Y36" s="18"/>
      <c r="Z36" s="18"/>
      <c r="AA36" s="19"/>
      <c r="AB36" s="18"/>
      <c r="AE36" s="20"/>
      <c r="AG36" s="19"/>
      <c r="AH36" s="19"/>
      <c r="AI36" s="19"/>
      <c r="AJ36" s="20"/>
    </row>
    <row r="37" spans="1:36" s="8" customFormat="1" x14ac:dyDescent="0.25">
      <c r="A37" s="42">
        <v>22</v>
      </c>
      <c r="B37" s="51" t="s">
        <v>106</v>
      </c>
      <c r="C37" s="45" t="s">
        <v>112</v>
      </c>
      <c r="D37" s="36">
        <f t="shared" si="0"/>
        <v>1</v>
      </c>
      <c r="E37" s="21">
        <v>0</v>
      </c>
      <c r="F37" s="13">
        <v>0</v>
      </c>
      <c r="G37" s="13">
        <v>1</v>
      </c>
      <c r="H37" s="13">
        <v>0</v>
      </c>
      <c r="I37" s="14">
        <v>200</v>
      </c>
      <c r="J37" s="15" t="s">
        <v>8</v>
      </c>
      <c r="K37" s="11"/>
      <c r="L37" s="11"/>
      <c r="M37" s="11"/>
      <c r="N37" s="11"/>
      <c r="O37" s="16"/>
      <c r="P37" s="16"/>
      <c r="Q37" s="16"/>
      <c r="R37" s="16"/>
      <c r="S37" s="16"/>
      <c r="T37" s="16"/>
      <c r="U37" s="17"/>
      <c r="Y37" s="18"/>
      <c r="Z37" s="18"/>
      <c r="AA37" s="19"/>
      <c r="AB37" s="18"/>
      <c r="AE37" s="20"/>
      <c r="AG37" s="19"/>
      <c r="AH37" s="19"/>
      <c r="AI37" s="19"/>
      <c r="AJ37" s="20"/>
    </row>
    <row r="38" spans="1:36" s="8" customFormat="1" x14ac:dyDescent="0.25">
      <c r="A38" s="42">
        <v>23</v>
      </c>
      <c r="B38" s="51" t="s">
        <v>122</v>
      </c>
      <c r="C38" s="45"/>
      <c r="D38" s="36">
        <f t="shared" si="0"/>
        <v>0</v>
      </c>
      <c r="E38" s="21">
        <v>0</v>
      </c>
      <c r="F38" s="13">
        <v>0</v>
      </c>
      <c r="G38" s="13">
        <v>0</v>
      </c>
      <c r="H38" s="13">
        <v>0</v>
      </c>
      <c r="I38" s="14">
        <v>25</v>
      </c>
      <c r="J38" s="15" t="s">
        <v>3</v>
      </c>
      <c r="K38" s="11"/>
      <c r="L38" s="11"/>
      <c r="M38" s="11"/>
      <c r="N38" s="11"/>
      <c r="O38" s="16"/>
      <c r="P38" s="16"/>
      <c r="Q38" s="16"/>
      <c r="R38" s="16"/>
      <c r="S38" s="16"/>
      <c r="T38" s="16"/>
      <c r="U38" s="17"/>
      <c r="Y38" s="18"/>
      <c r="Z38" s="18"/>
      <c r="AA38" s="19"/>
      <c r="AB38" s="18"/>
      <c r="AE38" s="20"/>
      <c r="AG38" s="19"/>
      <c r="AH38" s="19"/>
      <c r="AI38" s="19"/>
      <c r="AJ38" s="20"/>
    </row>
    <row r="39" spans="1:36" s="8" customFormat="1" x14ac:dyDescent="0.25">
      <c r="A39" s="42">
        <v>24</v>
      </c>
      <c r="B39" s="51" t="s">
        <v>123</v>
      </c>
      <c r="C39" s="45"/>
      <c r="D39" s="36">
        <f t="shared" si="0"/>
        <v>16</v>
      </c>
      <c r="E39" s="21">
        <v>0</v>
      </c>
      <c r="F39" s="13">
        <v>12</v>
      </c>
      <c r="G39" s="13">
        <v>4</v>
      </c>
      <c r="H39" s="13">
        <v>0</v>
      </c>
      <c r="I39" s="14">
        <v>25</v>
      </c>
      <c r="J39" s="15" t="s">
        <v>3</v>
      </c>
      <c r="K39" s="11"/>
      <c r="L39" s="11"/>
      <c r="M39" s="11"/>
      <c r="N39" s="11"/>
      <c r="O39" s="16"/>
      <c r="P39" s="16"/>
      <c r="Q39" s="16"/>
      <c r="R39" s="16"/>
      <c r="S39" s="16"/>
      <c r="T39" s="16"/>
      <c r="U39" s="17"/>
      <c r="Y39" s="18"/>
      <c r="Z39" s="18"/>
      <c r="AA39" s="19"/>
      <c r="AB39" s="18"/>
      <c r="AE39" s="20"/>
      <c r="AG39" s="19"/>
      <c r="AH39" s="19"/>
      <c r="AI39" s="19"/>
      <c r="AJ39" s="20"/>
    </row>
    <row r="40" spans="1:36" s="32" customFormat="1" x14ac:dyDescent="0.25">
      <c r="A40" s="42">
        <f t="shared" si="1"/>
        <v>25</v>
      </c>
      <c r="B40" s="54" t="s">
        <v>32</v>
      </c>
      <c r="C40" s="48" t="s">
        <v>65</v>
      </c>
      <c r="D40" s="36">
        <f t="shared" si="0"/>
        <v>2</v>
      </c>
      <c r="E40" s="21">
        <v>0</v>
      </c>
      <c r="F40" s="13">
        <v>0</v>
      </c>
      <c r="G40" s="26">
        <v>2</v>
      </c>
      <c r="H40" s="26">
        <v>0</v>
      </c>
      <c r="I40" s="27">
        <v>200</v>
      </c>
      <c r="J40" s="28" t="s">
        <v>8</v>
      </c>
      <c r="K40" s="29"/>
      <c r="L40" s="29"/>
      <c r="M40" s="29"/>
      <c r="N40" s="29"/>
      <c r="O40" s="30"/>
      <c r="P40" s="30"/>
      <c r="Q40" s="30"/>
      <c r="R40" s="30"/>
      <c r="S40" s="30"/>
      <c r="T40" s="30"/>
      <c r="U40" s="31"/>
      <c r="Y40" s="33"/>
      <c r="Z40" s="33"/>
      <c r="AA40" s="34"/>
      <c r="AB40" s="33"/>
      <c r="AE40" s="35"/>
      <c r="AG40" s="34"/>
      <c r="AH40" s="34"/>
      <c r="AI40" s="34"/>
      <c r="AJ40" s="35"/>
    </row>
    <row r="41" spans="1:36" s="8" customFormat="1" x14ac:dyDescent="0.25">
      <c r="A41" s="42">
        <v>11</v>
      </c>
      <c r="B41" s="51" t="s">
        <v>21</v>
      </c>
      <c r="C41" s="45" t="s">
        <v>67</v>
      </c>
      <c r="D41" s="36">
        <f t="shared" si="0"/>
        <v>4</v>
      </c>
      <c r="E41" s="21">
        <v>0</v>
      </c>
      <c r="F41" s="13">
        <v>3</v>
      </c>
      <c r="G41" s="13">
        <v>1</v>
      </c>
      <c r="H41" s="13">
        <v>0</v>
      </c>
      <c r="I41" s="14">
        <v>200</v>
      </c>
      <c r="J41" s="15" t="s">
        <v>8</v>
      </c>
      <c r="K41" s="11"/>
      <c r="L41" s="11"/>
      <c r="M41" s="11"/>
      <c r="N41" s="11"/>
      <c r="O41" s="16"/>
      <c r="P41" s="16"/>
      <c r="Q41" s="16"/>
      <c r="R41" s="16"/>
      <c r="S41" s="16"/>
      <c r="T41" s="16"/>
      <c r="U41" s="17"/>
      <c r="Y41" s="18"/>
      <c r="Z41" s="18"/>
      <c r="AA41" s="19"/>
      <c r="AB41" s="18"/>
      <c r="AE41" s="20"/>
      <c r="AG41" s="19"/>
      <c r="AH41" s="19"/>
      <c r="AI41" s="19"/>
      <c r="AJ41" s="20"/>
    </row>
    <row r="42" spans="1:36" s="8" customFormat="1" x14ac:dyDescent="0.25">
      <c r="A42" s="42">
        <v>25</v>
      </c>
      <c r="B42" s="50" t="s">
        <v>27</v>
      </c>
      <c r="C42" s="64" t="s">
        <v>124</v>
      </c>
      <c r="D42" s="36">
        <f t="shared" si="0"/>
        <v>390</v>
      </c>
      <c r="E42" s="21">
        <v>60</v>
      </c>
      <c r="F42" s="13">
        <v>100</v>
      </c>
      <c r="G42" s="13">
        <v>60</v>
      </c>
      <c r="H42" s="13">
        <v>170</v>
      </c>
      <c r="I42" s="14">
        <v>200</v>
      </c>
      <c r="J42" s="15" t="s">
        <v>8</v>
      </c>
      <c r="K42" s="11"/>
      <c r="L42" s="11"/>
      <c r="M42" s="11"/>
      <c r="N42" s="11"/>
      <c r="O42" s="16"/>
      <c r="P42" s="16"/>
      <c r="Q42" s="16"/>
      <c r="R42" s="16"/>
      <c r="S42" s="16"/>
      <c r="T42" s="16"/>
      <c r="U42" s="17"/>
      <c r="Y42" s="18"/>
      <c r="Z42" s="18"/>
      <c r="AA42" s="19"/>
      <c r="AB42" s="18"/>
      <c r="AE42" s="20"/>
      <c r="AG42" s="19"/>
      <c r="AH42" s="19"/>
      <c r="AI42" s="19"/>
      <c r="AJ42" s="20"/>
    </row>
    <row r="43" spans="1:36" s="8" customFormat="1" x14ac:dyDescent="0.25">
      <c r="A43" s="42">
        <v>26</v>
      </c>
      <c r="B43" s="50" t="s">
        <v>135</v>
      </c>
      <c r="C43" s="44"/>
      <c r="D43" s="36">
        <f t="shared" si="0"/>
        <v>8</v>
      </c>
      <c r="E43" s="21">
        <v>0</v>
      </c>
      <c r="F43" s="13">
        <v>0</v>
      </c>
      <c r="G43" s="13">
        <v>0</v>
      </c>
      <c r="H43" s="13">
        <v>8</v>
      </c>
      <c r="I43" s="14"/>
      <c r="J43" s="15"/>
      <c r="K43" s="11"/>
      <c r="L43" s="11"/>
      <c r="M43" s="11"/>
      <c r="N43" s="11"/>
      <c r="O43" s="16"/>
      <c r="P43" s="16"/>
      <c r="Q43" s="16"/>
      <c r="R43" s="16"/>
      <c r="S43" s="16"/>
      <c r="T43" s="16"/>
      <c r="U43" s="17"/>
      <c r="Y43" s="18"/>
      <c r="Z43" s="18"/>
      <c r="AA43" s="19"/>
      <c r="AB43" s="18"/>
      <c r="AE43" s="20"/>
      <c r="AG43" s="19"/>
      <c r="AH43" s="19"/>
      <c r="AI43" s="19"/>
      <c r="AJ43" s="20"/>
    </row>
    <row r="44" spans="1:36" s="8" customFormat="1" x14ac:dyDescent="0.25">
      <c r="A44" s="42">
        <v>27</v>
      </c>
      <c r="B44" s="50" t="s">
        <v>5</v>
      </c>
      <c r="C44" s="49" t="s">
        <v>57</v>
      </c>
      <c r="D44" s="36">
        <f t="shared" si="0"/>
        <v>50</v>
      </c>
      <c r="E44" s="21">
        <v>10</v>
      </c>
      <c r="F44" s="13">
        <v>10</v>
      </c>
      <c r="G44" s="13">
        <v>10</v>
      </c>
      <c r="H44" s="13">
        <v>20</v>
      </c>
      <c r="I44" s="14">
        <v>25</v>
      </c>
      <c r="J44" s="15" t="s">
        <v>3</v>
      </c>
      <c r="K44" s="11"/>
      <c r="L44" s="19"/>
      <c r="M44" s="19">
        <v>1</v>
      </c>
      <c r="N44" s="25"/>
      <c r="O44" s="16" t="e">
        <f>$L44*#REF!</f>
        <v>#REF!</v>
      </c>
      <c r="P44" s="16" t="e">
        <f>$L44*#REF!</f>
        <v>#REF!</v>
      </c>
      <c r="Q44" s="16" t="e">
        <f>$L44*#REF!</f>
        <v>#REF!</v>
      </c>
      <c r="R44" s="16" t="e">
        <f>$L44*#REF!</f>
        <v>#REF!</v>
      </c>
      <c r="S44" s="16" t="e">
        <f>$L44*#REF!</f>
        <v>#REF!</v>
      </c>
      <c r="T44" s="16" t="e">
        <f>$M44*#REF!</f>
        <v>#REF!</v>
      </c>
      <c r="U44" s="17" t="e">
        <f>$M44*#REF!</f>
        <v>#REF!</v>
      </c>
      <c r="V44" s="20" t="e">
        <f t="shared" si="6"/>
        <v>#REF!</v>
      </c>
      <c r="W44" s="24" t="e">
        <f t="shared" si="7"/>
        <v>#REF!</v>
      </c>
      <c r="Y44" s="9">
        <v>0</v>
      </c>
      <c r="Z44" s="18"/>
      <c r="AA44" s="9" t="e">
        <f>$Y44*#REF!</f>
        <v>#REF!</v>
      </c>
      <c r="AB44" s="9" t="e">
        <f t="shared" si="8"/>
        <v>#REF!</v>
      </c>
      <c r="AE44" s="9">
        <v>3</v>
      </c>
      <c r="AG44" s="9" t="e">
        <f>$AE44*#REF!</f>
        <v>#REF!</v>
      </c>
      <c r="AH44" s="9" t="e">
        <f>$AE44*#REF!</f>
        <v>#REF!</v>
      </c>
      <c r="AI44" s="9" t="e">
        <f>$AE44*#REF!</f>
        <v>#REF!</v>
      </c>
      <c r="AJ44" s="9" t="e">
        <f t="shared" si="9"/>
        <v>#REF!</v>
      </c>
    </row>
    <row r="45" spans="1:36" s="8" customFormat="1" ht="16.5" thickBot="1" x14ac:dyDescent="0.3">
      <c r="A45" s="42">
        <f t="shared" si="1"/>
        <v>28</v>
      </c>
      <c r="B45" s="65" t="s">
        <v>7</v>
      </c>
      <c r="C45" s="66" t="s">
        <v>113</v>
      </c>
      <c r="D45" s="36">
        <f t="shared" si="0"/>
        <v>38</v>
      </c>
      <c r="E45" s="63">
        <v>0</v>
      </c>
      <c r="F45" s="67">
        <v>18</v>
      </c>
      <c r="G45" s="67">
        <v>20</v>
      </c>
      <c r="H45" s="67">
        <v>0</v>
      </c>
      <c r="I45" s="68">
        <v>200</v>
      </c>
      <c r="J45" s="69" t="s">
        <v>8</v>
      </c>
      <c r="K45" s="11"/>
      <c r="L45" s="11"/>
      <c r="M45" s="11"/>
      <c r="N45" s="11"/>
      <c r="O45" s="11"/>
      <c r="P45" s="11"/>
      <c r="Q45" s="11"/>
      <c r="R45" s="11"/>
      <c r="S45" s="11"/>
      <c r="T45" s="11"/>
      <c r="Y45" s="20"/>
      <c r="Z45" s="20"/>
      <c r="AA45" s="20"/>
      <c r="AB45" s="20"/>
      <c r="AE45" s="20"/>
      <c r="AG45" s="20"/>
      <c r="AH45" s="20"/>
      <c r="AI45" s="20"/>
      <c r="AJ45" s="20"/>
    </row>
    <row r="47" spans="1:36" x14ac:dyDescent="0.25">
      <c r="A47" s="71" t="s">
        <v>91</v>
      </c>
      <c r="B47" s="71"/>
    </row>
    <row r="48" spans="1:36" x14ac:dyDescent="0.25">
      <c r="A48" s="71" t="s">
        <v>73</v>
      </c>
      <c r="B48" s="71"/>
    </row>
    <row r="49" spans="1:2" x14ac:dyDescent="0.25">
      <c r="A49" s="10" t="s">
        <v>74</v>
      </c>
      <c r="B49" s="1" t="s">
        <v>104</v>
      </c>
    </row>
    <row r="50" spans="1:2" x14ac:dyDescent="0.25">
      <c r="B50" s="1" t="s">
        <v>125</v>
      </c>
    </row>
    <row r="51" spans="1:2" x14ac:dyDescent="0.25">
      <c r="A51" s="10" t="s">
        <v>75</v>
      </c>
      <c r="B51" s="1" t="s">
        <v>69</v>
      </c>
    </row>
    <row r="52" spans="1:2" x14ac:dyDescent="0.25">
      <c r="A52" s="10" t="s">
        <v>76</v>
      </c>
      <c r="B52" s="1" t="s">
        <v>92</v>
      </c>
    </row>
    <row r="53" spans="1:2" x14ac:dyDescent="0.25">
      <c r="A53" s="10" t="s">
        <v>77</v>
      </c>
      <c r="B53" s="1" t="s">
        <v>86</v>
      </c>
    </row>
    <row r="54" spans="1:2" x14ac:dyDescent="0.25">
      <c r="A54" s="10" t="s">
        <v>78</v>
      </c>
      <c r="B54" s="4" t="s">
        <v>72</v>
      </c>
    </row>
    <row r="55" spans="1:2" x14ac:dyDescent="0.25">
      <c r="A55" s="10" t="s">
        <v>79</v>
      </c>
      <c r="B55" s="70" t="s">
        <v>127</v>
      </c>
    </row>
    <row r="56" spans="1:2" x14ac:dyDescent="0.25">
      <c r="A56" s="10" t="s">
        <v>80</v>
      </c>
      <c r="B56" s="1" t="s">
        <v>87</v>
      </c>
    </row>
    <row r="57" spans="1:2" x14ac:dyDescent="0.25">
      <c r="A57" s="10" t="s">
        <v>81</v>
      </c>
      <c r="B57" s="1" t="s">
        <v>90</v>
      </c>
    </row>
    <row r="58" spans="1:2" x14ac:dyDescent="0.25">
      <c r="A58" s="10" t="s">
        <v>82</v>
      </c>
      <c r="B58" s="1" t="s">
        <v>71</v>
      </c>
    </row>
    <row r="59" spans="1:2" x14ac:dyDescent="0.25">
      <c r="A59" s="10" t="s">
        <v>83</v>
      </c>
      <c r="B59" s="1" t="s">
        <v>88</v>
      </c>
    </row>
    <row r="60" spans="1:2" x14ac:dyDescent="0.25">
      <c r="A60" s="10" t="s">
        <v>84</v>
      </c>
      <c r="B60" s="1" t="s">
        <v>89</v>
      </c>
    </row>
    <row r="61" spans="1:2" x14ac:dyDescent="0.25">
      <c r="A61" s="10" t="s">
        <v>85</v>
      </c>
      <c r="B61" s="4" t="s">
        <v>129</v>
      </c>
    </row>
    <row r="62" spans="1:2" x14ac:dyDescent="0.25">
      <c r="A62" s="10" t="s">
        <v>137</v>
      </c>
      <c r="B62" s="4" t="s">
        <v>138</v>
      </c>
    </row>
    <row r="64" spans="1:2" x14ac:dyDescent="0.25">
      <c r="B64" s="61" t="s">
        <v>101</v>
      </c>
    </row>
    <row r="65" spans="2:2" x14ac:dyDescent="0.25">
      <c r="B65" s="60" t="s">
        <v>126</v>
      </c>
    </row>
    <row r="66" spans="2:2" x14ac:dyDescent="0.25">
      <c r="B66" s="60" t="s">
        <v>94</v>
      </c>
    </row>
    <row r="67" spans="2:2" x14ac:dyDescent="0.25">
      <c r="B67" s="60" t="s">
        <v>95</v>
      </c>
    </row>
    <row r="68" spans="2:2" x14ac:dyDescent="0.25">
      <c r="B68" s="60" t="s">
        <v>100</v>
      </c>
    </row>
    <row r="69" spans="2:2" x14ac:dyDescent="0.25">
      <c r="B69" s="60" t="s">
        <v>96</v>
      </c>
    </row>
    <row r="70" spans="2:2" x14ac:dyDescent="0.25">
      <c r="B70" s="60" t="s">
        <v>97</v>
      </c>
    </row>
    <row r="71" spans="2:2" x14ac:dyDescent="0.25">
      <c r="B71" s="60" t="s">
        <v>98</v>
      </c>
    </row>
    <row r="72" spans="2:2" x14ac:dyDescent="0.25">
      <c r="B72" s="60" t="s">
        <v>99</v>
      </c>
    </row>
    <row r="73" spans="2:2" x14ac:dyDescent="0.25">
      <c r="B73" s="60" t="s">
        <v>93</v>
      </c>
    </row>
    <row r="75" spans="2:2" x14ac:dyDescent="0.25">
      <c r="B75" s="60" t="s">
        <v>102</v>
      </c>
    </row>
    <row r="76" spans="2:2" x14ac:dyDescent="0.25">
      <c r="B76" s="62" t="s">
        <v>103</v>
      </c>
    </row>
    <row r="77" spans="2:2" x14ac:dyDescent="0.25">
      <c r="B77" s="1" t="s">
        <v>116</v>
      </c>
    </row>
  </sheetData>
  <autoFilter ref="A1:AK45"/>
  <sortState ref="B2:Q49">
    <sortCondition ref="B2"/>
  </sortState>
  <mergeCells count="2">
    <mergeCell ref="A47:B47"/>
    <mergeCell ref="A48:B48"/>
  </mergeCells>
  <conditionalFormatting sqref="AG8:AJ8 AA8:AB8 O8:U8 O44:U44 AA44:AB44 AG44:AJ44 AG32:AJ35 AA32:AB35 O32:U35 AG15:AJ30 AA15:AB30 O15:U30">
    <cfRule type="cellIs" dxfId="2" priority="9" operator="lessThanOrEqual">
      <formula>0</formula>
    </cfRule>
  </conditionalFormatting>
  <conditionalFormatting sqref="B2:C5">
    <cfRule type="cellIs" dxfId="1" priority="5" stopIfTrue="1" operator="equal">
      <formula>0</formula>
    </cfRule>
  </conditionalFormatting>
  <conditionalFormatting sqref="AG31:AJ31 AA31:AB31 O31:U31">
    <cfRule type="cellIs" dxfId="0" priority="4" operator="lessThanOrEqual">
      <formula>0</formula>
    </cfRule>
  </conditionalFormatting>
  <pageMargins left="0.25" right="0.25" top="0.75" bottom="0.75" header="0.3" footer="0.3"/>
  <pageSetup paperSize="9" scale="2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Хим. реагенты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2025-07-31T04:57:20Z</dcterms:modified>
</cp:coreProperties>
</file>